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bookViews>
    <workbookView xWindow="0" yWindow="0" windowWidth="21600" windowHeight="9735" activeTab="2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IZDATAKA'!$3:$4</definedName>
    <definedName name="_xlnm.Print_Area" localSheetId="0">'OPĆI DIO'!$A$1:$H$23</definedName>
    <definedName name="_xlnm.Print_Area" localSheetId="1">'PLAN PRIHODA'!$A$1:$H$46</definedName>
    <definedName name="_xlnm.Print_Area" localSheetId="2">'PLAN RASHODA I IZDATAKA'!$A$1:$M$94</definedName>
  </definedNames>
  <calcPr calcId="152511"/>
</workbook>
</file>

<file path=xl/calcChain.xml><?xml version="1.0" encoding="utf-8"?>
<calcChain xmlns="http://schemas.openxmlformats.org/spreadsheetml/2006/main">
  <c r="F9" i="1" l="1"/>
  <c r="E28" i="2" l="1"/>
  <c r="L91" i="3" l="1"/>
  <c r="L84" i="3"/>
  <c r="L80" i="3"/>
  <c r="M75" i="3"/>
  <c r="L75" i="3" s="1"/>
  <c r="M71" i="3"/>
  <c r="L71" i="3" s="1"/>
  <c r="L51" i="3"/>
  <c r="L14" i="3"/>
  <c r="L9" i="3"/>
  <c r="L93" i="3"/>
  <c r="L92" i="3"/>
  <c r="L90" i="3"/>
  <c r="M86" i="3"/>
  <c r="L86" i="3" s="1"/>
  <c r="L83" i="3"/>
  <c r="L82" i="3"/>
  <c r="L81" i="3"/>
  <c r="M76" i="3"/>
  <c r="L76" i="3" s="1"/>
  <c r="M74" i="3"/>
  <c r="L74" i="3" s="1"/>
  <c r="M73" i="3"/>
  <c r="L73" i="3" s="1"/>
  <c r="M72" i="3"/>
  <c r="L72" i="3" s="1"/>
  <c r="M67" i="3"/>
  <c r="L67" i="3" s="1"/>
  <c r="M60" i="3"/>
  <c r="L60" i="3" s="1"/>
  <c r="M54" i="3"/>
  <c r="L54" i="3" s="1"/>
  <c r="L49" i="3"/>
  <c r="L48" i="3"/>
  <c r="L42" i="3"/>
  <c r="L41" i="3"/>
  <c r="L38" i="3"/>
  <c r="L36" i="3"/>
  <c r="L28" i="3"/>
  <c r="L17" i="3"/>
  <c r="L16" i="3"/>
  <c r="L15" i="3"/>
  <c r="L13" i="3"/>
  <c r="L11" i="3"/>
  <c r="L10" i="3"/>
  <c r="L8" i="3"/>
  <c r="L7" i="3"/>
  <c r="L47" i="3"/>
  <c r="L6" i="3"/>
  <c r="D72" i="3" l="1"/>
  <c r="E72" i="3"/>
  <c r="F72" i="3"/>
  <c r="G72" i="3"/>
  <c r="H72" i="3"/>
  <c r="J72" i="3"/>
  <c r="K72" i="3"/>
  <c r="C72" i="3" l="1"/>
  <c r="E93" i="3"/>
  <c r="E92" i="3" s="1"/>
  <c r="E91" i="3" s="1"/>
  <c r="E90" i="3" s="1"/>
  <c r="F93" i="3"/>
  <c r="F92" i="3" s="1"/>
  <c r="F91" i="3" s="1"/>
  <c r="F90" i="3" s="1"/>
  <c r="G93" i="3"/>
  <c r="G92" i="3" s="1"/>
  <c r="G91" i="3" s="1"/>
  <c r="G90" i="3" s="1"/>
  <c r="H93" i="3"/>
  <c r="H92" i="3" s="1"/>
  <c r="H91" i="3" s="1"/>
  <c r="H90" i="3" s="1"/>
  <c r="J93" i="3"/>
  <c r="J92" i="3" s="1"/>
  <c r="J91" i="3" s="1"/>
  <c r="J90" i="3" s="1"/>
  <c r="K93" i="3"/>
  <c r="K92" i="3" s="1"/>
  <c r="K91" i="3" s="1"/>
  <c r="K90" i="3" s="1"/>
  <c r="D93" i="3"/>
  <c r="D92" i="3" s="1"/>
  <c r="D91" i="3" s="1"/>
  <c r="D90" i="3" s="1"/>
  <c r="E88" i="3"/>
  <c r="E87" i="3" s="1"/>
  <c r="E86" i="3" s="1"/>
  <c r="F88" i="3"/>
  <c r="F87" i="3" s="1"/>
  <c r="F86" i="3" s="1"/>
  <c r="G88" i="3"/>
  <c r="G87" i="3" s="1"/>
  <c r="G86" i="3" s="1"/>
  <c r="H88" i="3"/>
  <c r="H87" i="3" s="1"/>
  <c r="H86" i="3" s="1"/>
  <c r="J88" i="3"/>
  <c r="J87" i="3" s="1"/>
  <c r="J86" i="3" s="1"/>
  <c r="K88" i="3"/>
  <c r="K87" i="3" s="1"/>
  <c r="K86" i="3" s="1"/>
  <c r="E84" i="3"/>
  <c r="E83" i="3" s="1"/>
  <c r="E82" i="3" s="1"/>
  <c r="F84" i="3"/>
  <c r="F83" i="3" s="1"/>
  <c r="F82" i="3" s="1"/>
  <c r="G84" i="3"/>
  <c r="G83" i="3" s="1"/>
  <c r="G82" i="3" s="1"/>
  <c r="H84" i="3"/>
  <c r="H83" i="3" s="1"/>
  <c r="H82" i="3" s="1"/>
  <c r="J84" i="3"/>
  <c r="J83" i="3" s="1"/>
  <c r="J82" i="3" s="1"/>
  <c r="K84" i="3"/>
  <c r="K83" i="3" s="1"/>
  <c r="K82" i="3" s="1"/>
  <c r="E78" i="3"/>
  <c r="E77" i="3" s="1"/>
  <c r="F78" i="3"/>
  <c r="F77" i="3" s="1"/>
  <c r="G78" i="3"/>
  <c r="G77" i="3" s="1"/>
  <c r="H78" i="3"/>
  <c r="H77" i="3" s="1"/>
  <c r="J78" i="3"/>
  <c r="J77" i="3" s="1"/>
  <c r="K78" i="3"/>
  <c r="K77" i="3" s="1"/>
  <c r="E74" i="3"/>
  <c r="E71" i="3" s="1"/>
  <c r="F74" i="3"/>
  <c r="F71" i="3" s="1"/>
  <c r="G74" i="3"/>
  <c r="G71" i="3" s="1"/>
  <c r="G70" i="3" s="1"/>
  <c r="H74" i="3"/>
  <c r="H71" i="3" s="1"/>
  <c r="H70" i="3" s="1"/>
  <c r="J74" i="3"/>
  <c r="J71" i="3" s="1"/>
  <c r="K74" i="3"/>
  <c r="K71" i="3" s="1"/>
  <c r="E65" i="3"/>
  <c r="E64" i="3" s="1"/>
  <c r="E63" i="3" s="1"/>
  <c r="E62" i="3" s="1"/>
  <c r="F65" i="3"/>
  <c r="F64" i="3" s="1"/>
  <c r="F63" i="3" s="1"/>
  <c r="F62" i="3" s="1"/>
  <c r="G65" i="3"/>
  <c r="G64" i="3" s="1"/>
  <c r="G63" i="3" s="1"/>
  <c r="G62" i="3" s="1"/>
  <c r="H65" i="3"/>
  <c r="H64" i="3" s="1"/>
  <c r="H63" i="3" s="1"/>
  <c r="H62" i="3" s="1"/>
  <c r="K65" i="3"/>
  <c r="K64" i="3" s="1"/>
  <c r="K63" i="3" s="1"/>
  <c r="K62" i="3" s="1"/>
  <c r="E58" i="3"/>
  <c r="F58" i="3"/>
  <c r="G58" i="3"/>
  <c r="H58" i="3"/>
  <c r="J58" i="3"/>
  <c r="K58" i="3"/>
  <c r="E56" i="3"/>
  <c r="F56" i="3"/>
  <c r="G56" i="3"/>
  <c r="G55" i="3" s="1"/>
  <c r="H56" i="3"/>
  <c r="J56" i="3"/>
  <c r="K56" i="3"/>
  <c r="K55" i="3" s="1"/>
  <c r="F55" i="3"/>
  <c r="E51" i="3"/>
  <c r="E45" i="3"/>
  <c r="F45" i="3"/>
  <c r="G45" i="3"/>
  <c r="H45" i="3"/>
  <c r="J45" i="3"/>
  <c r="K45" i="3"/>
  <c r="E43" i="3"/>
  <c r="F43" i="3"/>
  <c r="G43" i="3"/>
  <c r="H43" i="3"/>
  <c r="J43" i="3"/>
  <c r="K43" i="3"/>
  <c r="E34" i="3"/>
  <c r="F34" i="3"/>
  <c r="G34" i="3"/>
  <c r="H34" i="3"/>
  <c r="J34" i="3"/>
  <c r="K34" i="3"/>
  <c r="F29" i="3"/>
  <c r="G29" i="3"/>
  <c r="H29" i="3"/>
  <c r="J29" i="3"/>
  <c r="K29" i="3"/>
  <c r="E29" i="3"/>
  <c r="K24" i="3"/>
  <c r="H24" i="3"/>
  <c r="G24" i="3"/>
  <c r="F24" i="3"/>
  <c r="E24" i="3"/>
  <c r="H18" i="3"/>
  <c r="J18" i="3"/>
  <c r="K18" i="3"/>
  <c r="H15" i="3"/>
  <c r="J15" i="3"/>
  <c r="K15" i="3"/>
  <c r="H13" i="3"/>
  <c r="J13" i="3"/>
  <c r="K13" i="3"/>
  <c r="H10" i="3"/>
  <c r="J10" i="3"/>
  <c r="K10" i="3"/>
  <c r="G18" i="3"/>
  <c r="G15" i="3"/>
  <c r="G13" i="3"/>
  <c r="G10" i="3"/>
  <c r="C11" i="3"/>
  <c r="F18" i="3"/>
  <c r="F15" i="3"/>
  <c r="F13" i="3"/>
  <c r="F10" i="3"/>
  <c r="E18" i="3"/>
  <c r="E15" i="3"/>
  <c r="E13" i="3"/>
  <c r="E10" i="3"/>
  <c r="D18" i="3"/>
  <c r="D15" i="3"/>
  <c r="D13" i="3"/>
  <c r="D10" i="3"/>
  <c r="F52" i="3"/>
  <c r="F51" i="3" s="1"/>
  <c r="G52" i="3"/>
  <c r="G51" i="3" s="1"/>
  <c r="H52" i="3"/>
  <c r="H51" i="3" s="1"/>
  <c r="J52" i="3"/>
  <c r="J51" i="3" s="1"/>
  <c r="K52" i="3"/>
  <c r="K51" i="3" s="1"/>
  <c r="D86" i="3"/>
  <c r="D84" i="3"/>
  <c r="D83" i="3" s="1"/>
  <c r="D82" i="3" s="1"/>
  <c r="D74" i="3"/>
  <c r="D71" i="3" s="1"/>
  <c r="D65" i="3"/>
  <c r="D64" i="3" s="1"/>
  <c r="D63" i="3" s="1"/>
  <c r="D62" i="3" s="1"/>
  <c r="D58" i="3"/>
  <c r="D56" i="3"/>
  <c r="D52" i="3"/>
  <c r="D51" i="3" s="1"/>
  <c r="D45" i="3"/>
  <c r="D43" i="3"/>
  <c r="D34" i="3"/>
  <c r="D29" i="3"/>
  <c r="D24" i="3"/>
  <c r="B28" i="2"/>
  <c r="C28" i="2"/>
  <c r="D28" i="2"/>
  <c r="F28" i="2"/>
  <c r="G28" i="2"/>
  <c r="H28" i="2"/>
  <c r="F12" i="1"/>
  <c r="F22" i="1" s="1"/>
  <c r="H43" i="2"/>
  <c r="G43" i="2"/>
  <c r="F43" i="2"/>
  <c r="E43" i="2"/>
  <c r="D43" i="2"/>
  <c r="C43" i="2"/>
  <c r="B43" i="2"/>
  <c r="C94" i="3"/>
  <c r="G12" i="1"/>
  <c r="G22" i="1" s="1"/>
  <c r="H12" i="1"/>
  <c r="H22" i="1" s="1"/>
  <c r="B13" i="2"/>
  <c r="C13" i="2"/>
  <c r="D13" i="2"/>
  <c r="E13" i="2"/>
  <c r="F13" i="2"/>
  <c r="G13" i="2"/>
  <c r="H13" i="2"/>
  <c r="B29" i="2" l="1"/>
  <c r="B44" i="2"/>
  <c r="E55" i="3"/>
  <c r="K70" i="3"/>
  <c r="K69" i="3" s="1"/>
  <c r="K61" i="3" s="1"/>
  <c r="F70" i="3"/>
  <c r="J70" i="3"/>
  <c r="E70" i="3"/>
  <c r="E69" i="3" s="1"/>
  <c r="E61" i="3" s="1"/>
  <c r="D70" i="3"/>
  <c r="D69" i="3" s="1"/>
  <c r="C71" i="3"/>
  <c r="J55" i="3"/>
  <c r="H55" i="3"/>
  <c r="G69" i="3"/>
  <c r="G61" i="3" s="1"/>
  <c r="E9" i="3"/>
  <c r="E8" i="3" s="1"/>
  <c r="E7" i="3" s="1"/>
  <c r="E6" i="3" s="1"/>
  <c r="F9" i="3"/>
  <c r="F8" i="3" s="1"/>
  <c r="F7" i="3" s="1"/>
  <c r="F6" i="3" s="1"/>
  <c r="B14" i="2"/>
  <c r="H9" i="3"/>
  <c r="H8" i="3" s="1"/>
  <c r="H7" i="3" s="1"/>
  <c r="H6" i="3" s="1"/>
  <c r="G9" i="3"/>
  <c r="K81" i="3"/>
  <c r="F81" i="3"/>
  <c r="J81" i="3"/>
  <c r="E81" i="3"/>
  <c r="H81" i="3"/>
  <c r="G81" i="3"/>
  <c r="H69" i="3"/>
  <c r="H61" i="3" s="1"/>
  <c r="F69" i="3"/>
  <c r="F61" i="3" s="1"/>
  <c r="J69" i="3"/>
  <c r="J61" i="3" s="1"/>
  <c r="G23" i="3"/>
  <c r="G22" i="3" s="1"/>
  <c r="G21" i="3" s="1"/>
  <c r="G20" i="3" s="1"/>
  <c r="E23" i="3"/>
  <c r="E22" i="3" s="1"/>
  <c r="E21" i="3" s="1"/>
  <c r="F23" i="3"/>
  <c r="F22" i="3" s="1"/>
  <c r="F21" i="3" s="1"/>
  <c r="F20" i="3" s="1"/>
  <c r="H23" i="3"/>
  <c r="H22" i="3" s="1"/>
  <c r="H21" i="3" s="1"/>
  <c r="K23" i="3"/>
  <c r="K22" i="3" s="1"/>
  <c r="K21" i="3" s="1"/>
  <c r="K20" i="3" s="1"/>
  <c r="J22" i="3"/>
  <c r="J21" i="3" s="1"/>
  <c r="K9" i="3"/>
  <c r="K8" i="3" s="1"/>
  <c r="K7" i="3" s="1"/>
  <c r="K6" i="3" s="1"/>
  <c r="J9" i="3"/>
  <c r="J8" i="3" s="1"/>
  <c r="J7" i="3" s="1"/>
  <c r="J6" i="3" s="1"/>
  <c r="D9" i="3"/>
  <c r="D8" i="3" s="1"/>
  <c r="D7" i="3" s="1"/>
  <c r="D6" i="3" s="1"/>
  <c r="C85" i="3"/>
  <c r="D23" i="3"/>
  <c r="D22" i="3" s="1"/>
  <c r="D21" i="3" s="1"/>
  <c r="C86" i="3"/>
  <c r="C93" i="3"/>
  <c r="D55" i="3"/>
  <c r="C92" i="3"/>
  <c r="C84" i="3"/>
  <c r="E20" i="3" l="1"/>
  <c r="E5" i="3" s="1"/>
  <c r="J20" i="3"/>
  <c r="J5" i="3" s="1"/>
  <c r="H20" i="3"/>
  <c r="H5" i="3" s="1"/>
  <c r="D20" i="3"/>
  <c r="C9" i="3"/>
  <c r="F5" i="3"/>
  <c r="K5" i="3"/>
  <c r="C8" i="3"/>
  <c r="G7" i="3"/>
  <c r="C80" i="3"/>
  <c r="C82" i="3"/>
  <c r="C91" i="3"/>
  <c r="D81" i="3"/>
  <c r="C83" i="3"/>
  <c r="D5" i="3" l="1"/>
  <c r="G6" i="3"/>
  <c r="C7" i="3"/>
  <c r="C78" i="3"/>
  <c r="C90" i="3"/>
  <c r="C81" i="3"/>
  <c r="C6" i="3" l="1"/>
  <c r="G5" i="3"/>
  <c r="C77" i="3"/>
  <c r="C76" i="3" l="1"/>
  <c r="C75" i="3" l="1"/>
  <c r="C74" i="3" l="1"/>
  <c r="C73" i="3" l="1"/>
  <c r="C67" i="3" l="1"/>
  <c r="C60" i="3" l="1"/>
  <c r="C59" i="3" l="1"/>
  <c r="C58" i="3" l="1"/>
  <c r="C54" i="3" l="1"/>
  <c r="C53" i="3" l="1"/>
  <c r="C52" i="3" l="1"/>
  <c r="C51" i="3" l="1"/>
  <c r="C49" i="3" l="1"/>
  <c r="C48" i="3" l="1"/>
  <c r="C47" i="3" l="1"/>
  <c r="C42" i="3" l="1"/>
  <c r="C41" i="3" l="1"/>
  <c r="C38" i="3" l="1"/>
  <c r="C36" i="3" l="1"/>
  <c r="C28" i="3" l="1"/>
  <c r="C17" i="3" l="1"/>
  <c r="C16" i="3" l="1"/>
  <c r="C15" i="3" l="1"/>
  <c r="C14" i="3" l="1"/>
  <c r="C13" i="3" l="1"/>
  <c r="C10" i="3" l="1"/>
</calcChain>
</file>

<file path=xl/sharedStrings.xml><?xml version="1.0" encoding="utf-8"?>
<sst xmlns="http://schemas.openxmlformats.org/spreadsheetml/2006/main" count="194" uniqueCount="129">
  <si>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</si>
  <si>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</si>
  <si>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</si>
  <si>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</si>
  <si>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</si>
  <si>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</si>
  <si>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</si>
  <si>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</si>
  <si>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</si>
  <si>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</si>
  <si>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</si>
  <si>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</si>
  <si>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</si>
  <si>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</si>
  <si>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</si>
  <si>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</si>
  <si>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</si>
  <si>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</si>
  <si>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</si>
  <si>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</si>
  <si>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</si>
  <si>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</si>
  <si>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</si>
  <si>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</si>
  <si>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6631 - Donacije</t>
  </si>
  <si>
    <t xml:space="preserve">6413 - Prihodi od financijske imovine </t>
  </si>
  <si>
    <t>6615 - Prihodi od prodaje proizvoda i usluga</t>
  </si>
  <si>
    <t>6711-Županijski proračun</t>
  </si>
  <si>
    <t xml:space="preserve">7211 - Prihodi od prodaje društvenih stanova </t>
  </si>
  <si>
    <t>Ukupno (po izvorima)</t>
  </si>
  <si>
    <t>PLAN RASHODA I IZDATAKA</t>
  </si>
  <si>
    <t>Šifra</t>
  </si>
  <si>
    <t>Naziv</t>
  </si>
  <si>
    <t xml:space="preserve">Vlastiti prihodi </t>
  </si>
  <si>
    <t>Program 1004 Plaće zaposlenika</t>
  </si>
  <si>
    <t>Aktivnost A100001 Administrativno, tehničko i stručno osoblje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</si>
  <si>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</si>
  <si>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</si>
  <si>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</si>
  <si>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</si>
  <si>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</si>
  <si>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</si>
  <si>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Dop.za ovezno zdravstv.osig</t>
  </si>
  <si>
    <t>Dop.za obvezno osig.u.sl.nezaposl.</t>
  </si>
  <si>
    <t>Aktivnost A100001 Rashodi poslovanja</t>
  </si>
  <si>
    <t>Materijalni rashodi</t>
  </si>
  <si>
    <t>Naknade troškova zaposlenima</t>
  </si>
  <si>
    <t>Službena putovanja</t>
  </si>
  <si>
    <t>Naknada za prijevoz djelatnika</t>
  </si>
  <si>
    <t>Stručna usavršavanja</t>
  </si>
  <si>
    <t>Ostale naknade zaposlenima</t>
  </si>
  <si>
    <t>Rashodi za materijal i energiju</t>
  </si>
  <si>
    <t>Uredski materijal</t>
  </si>
  <si>
    <t>Energija</t>
  </si>
  <si>
    <t>Sitan inventar</t>
  </si>
  <si>
    <t>Rashodi za usluge</t>
  </si>
  <si>
    <t>Usluge telefona,pošte</t>
  </si>
  <si>
    <t>Komunalne usluge</t>
  </si>
  <si>
    <t>Intelektualne usluge</t>
  </si>
  <si>
    <t>Računalne usluge</t>
  </si>
  <si>
    <t>Ostale usluge</t>
  </si>
  <si>
    <t>Naknada osobama izvan radnog odnosa</t>
  </si>
  <si>
    <t>Ostali nespomenuti rashodi poslovanja</t>
  </si>
  <si>
    <t>Reprezentacija</t>
  </si>
  <si>
    <t>Članarine</t>
  </si>
  <si>
    <t>Financijski rashodi</t>
  </si>
  <si>
    <t>Bankarske usluge i usluge platnog prometa</t>
  </si>
  <si>
    <t>Ostali nespomenuti financijski rashodi</t>
  </si>
  <si>
    <t>Program 1001 Pojačani standard u školstvu</t>
  </si>
  <si>
    <t>Rashodi poslovanja</t>
  </si>
  <si>
    <t>Marterijalni rashodi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</si>
  <si>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</si>
  <si>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</si>
  <si>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</si>
  <si>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</si>
  <si>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</si>
  <si>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Rashodi za dodatna ulaganja na nefinancijskoj imovini</t>
  </si>
  <si>
    <t>Tekući projekt T10003 Knjige</t>
  </si>
  <si>
    <t>Rashodi za nabavu nef.imovine</t>
  </si>
  <si>
    <t>Knjige</t>
  </si>
  <si>
    <t>PROJEKCIJA PLANA ZA 2018.</t>
  </si>
  <si>
    <t>Pristojbe i naknade</t>
  </si>
  <si>
    <t>Naknade članovima povjerenstava</t>
  </si>
  <si>
    <t>Program 1003 Minimalni standard u srednjem školstvu i učeničkom domu - materijalni i financijski rashodi</t>
  </si>
  <si>
    <t>Opći prihodi i primici-županijski proračun</t>
  </si>
  <si>
    <t>Tekući projekt T100003 Natjecanja</t>
  </si>
  <si>
    <t>6362 - Pomoći proračunskim korisnicima iz proračuna koji im nije nadležan - Državni proračun</t>
  </si>
  <si>
    <t>Prihod od prodaje ili zamjene nefinancijske imovine i naknade s osnova osiguranja</t>
  </si>
  <si>
    <t>Ukupno prihodi i primici za 2018.</t>
  </si>
  <si>
    <t xml:space="preserve">6526 - Prihodi po posebnim propisima </t>
  </si>
  <si>
    <t xml:space="preserve">Aktivnost A100002 Tekuće investicijsko održavanje </t>
  </si>
  <si>
    <t xml:space="preserve">Materijal i dijel. za tek.i inv. održavanje </t>
  </si>
  <si>
    <t>Intelektualne i osobne usluge</t>
  </si>
  <si>
    <t>Tekući projekt T100002 Dodatna ulaganja</t>
  </si>
  <si>
    <t xml:space="preserve">Pomoći  - državni proračun </t>
  </si>
  <si>
    <t>Usluge promidžbe i informiranja</t>
  </si>
  <si>
    <t>Zakupnine i najamnine</t>
  </si>
  <si>
    <t>Premije osiguranja</t>
  </si>
  <si>
    <t>Usluge tekućeg i inv. održavanja</t>
  </si>
  <si>
    <t>Dop.za obvezno zdravstv.osig</t>
  </si>
  <si>
    <t>Plaća za prekovremeni rad</t>
  </si>
  <si>
    <t xml:space="preserve">Ostali nesp. rashodi </t>
  </si>
  <si>
    <t>Pomoći  - HZZ</t>
  </si>
  <si>
    <t>Zaštitna odjećai obuća</t>
  </si>
  <si>
    <t>SREDNJA ŠKOLA DUGO SELO</t>
  </si>
  <si>
    <t>OIB:</t>
  </si>
  <si>
    <t>UKUPNO</t>
  </si>
  <si>
    <t>Novč.nak. zbog nezap. osoba s invaliditetom</t>
  </si>
  <si>
    <t>Zdravstvene i veterinarske usluge</t>
  </si>
  <si>
    <t>Uredska oprema i namještaj</t>
  </si>
  <si>
    <t>Pomoći-Erasmus</t>
  </si>
  <si>
    <t>Tekući projekt T100023  Program Erasmus</t>
  </si>
  <si>
    <t>PLAN ZA 2017.</t>
  </si>
  <si>
    <t>PROJEKCIJA PLANA ZA 2019.</t>
  </si>
  <si>
    <t>2017.</t>
  </si>
  <si>
    <t>6361 - Pomoći proračunskim korisnicima iz proračuna koji im nije nadležan - HZZ,Erasmus</t>
  </si>
  <si>
    <t>6361 - Pomoći proračunskim korisnicima iz proračuna koji im nije nadležan - HZZ, Erasamus</t>
  </si>
  <si>
    <t>6361 - Pomoći proračunskim korisnicima iz proračuna koji im nije nadležan, HZZ, Erasmus</t>
  </si>
  <si>
    <t>Prijedlog plana 
za 2017.</t>
  </si>
  <si>
    <t>Projekcija plana
za 2018.</t>
  </si>
  <si>
    <t>Projekcija plana 
za 2019.</t>
  </si>
  <si>
    <t>Ukupno prihodi i primici za 2017</t>
  </si>
  <si>
    <t>Ukupno prihodi i primici za 2019.</t>
  </si>
  <si>
    <t>2018.</t>
  </si>
  <si>
    <t>2019.</t>
  </si>
  <si>
    <t>Dugo Selo, 06.10.2016.</t>
  </si>
  <si>
    <t xml:space="preserve"> FINANCIJSKI PLAN  SREDNJE ŠKOLE DUGO SELO ZA  2017. GODINU</t>
  </si>
  <si>
    <t>Predsjednik Školskog odbora:</t>
  </si>
  <si>
    <t>Ravnateljica: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</si>
</sst>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charset val="238"/>
    </font>
    <font>
      <b/>
      <sz val="18"/>
      <color indexed="62"/>
      <name val="Cambria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2" applyNumberFormat="0" applyAlignment="0" applyProtection="0"/>
    <xf numFmtId="0" fontId="5" fillId="18" borderId="3" applyNumberFormat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2" applyNumberFormat="0" applyAlignment="0" applyProtection="0"/>
    <xf numFmtId="0" fontId="11" fillId="0" borderId="8" applyNumberFormat="0" applyFill="0" applyAlignment="0" applyProtection="0"/>
    <xf numFmtId="0" fontId="12" fillId="8" borderId="0" applyNumberFormat="0" applyBorder="0" applyAlignment="0" applyProtection="0"/>
    <xf numFmtId="0" fontId="26" fillId="4" borderId="1" applyNumberFormat="0" applyFont="0" applyAlignment="0" applyProtection="0"/>
    <xf numFmtId="0" fontId="26" fillId="0" borderId="0"/>
    <xf numFmtId="0" fontId="25" fillId="17" borderId="7" applyNumberFormat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68">
    <xf numFmtId="0" fontId="0" fillId="0" borderId="0" xfId="0"/>
    <xf numFmtId="0" fontId="20" fillId="0" borderId="11" xfId="0" applyFont="1" applyBorder="1" applyAlignment="1">
      <alignment horizontal="left"/>
    </xf>
    <xf numFmtId="0" fontId="21" fillId="19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2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/>
    </xf>
    <xf numFmtId="0" fontId="21" fillId="0" borderId="12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12" xfId="0" applyFont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7" fillId="0" borderId="10" xfId="0" applyNumberFormat="1" applyFont="1" applyFill="1" applyBorder="1" applyAlignment="1" applyProtection="1"/>
    <xf numFmtId="0" fontId="14" fillId="0" borderId="14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19" borderId="15" xfId="0" applyNumberFormat="1" applyFont="1" applyFill="1" applyBorder="1" applyAlignment="1">
      <alignment horizontal="right" vertical="top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1" fontId="23" fillId="0" borderId="19" xfId="0" applyNumberFormat="1" applyFont="1" applyBorder="1" applyAlignment="1">
      <alignment wrapText="1"/>
    </xf>
    <xf numFmtId="0" fontId="23" fillId="19" borderId="0" xfId="0" applyNumberFormat="1" applyFont="1" applyFill="1" applyBorder="1" applyAlignment="1" applyProtection="1">
      <alignment wrapText="1"/>
    </xf>
    <xf numFmtId="4" fontId="23" fillId="19" borderId="0" xfId="0" applyNumberFormat="1" applyFont="1" applyFill="1" applyBorder="1" applyAlignment="1" applyProtection="1"/>
    <xf numFmtId="4" fontId="21" fillId="19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23" fillId="0" borderId="15" xfId="0" applyNumberFormat="1" applyFont="1" applyFill="1" applyBorder="1" applyAlignment="1">
      <alignment horizontal="right" vertical="top" wrapText="1"/>
    </xf>
    <xf numFmtId="1" fontId="23" fillId="0" borderId="20" xfId="0" applyNumberFormat="1" applyFont="1" applyFill="1" applyBorder="1" applyAlignment="1">
      <alignment horizontal="left" wrapText="1"/>
    </xf>
    <xf numFmtId="1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/>
    </xf>
    <xf numFmtId="1" fontId="23" fillId="0" borderId="21" xfId="0" applyNumberFormat="1" applyFont="1" applyBorder="1" applyAlignment="1">
      <alignment wrapText="1"/>
    </xf>
    <xf numFmtId="3" fontId="21" fillId="0" borderId="20" xfId="0" applyNumberFormat="1" applyFont="1" applyBorder="1"/>
    <xf numFmtId="3" fontId="21" fillId="0" borderId="21" xfId="0" applyNumberFormat="1" applyFont="1" applyBorder="1"/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/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right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/>
    <xf numFmtId="3" fontId="21" fillId="0" borderId="23" xfId="0" applyNumberFormat="1" applyFont="1" applyBorder="1" applyAlignment="1">
      <alignment horizontal="center" wrapText="1"/>
    </xf>
    <xf numFmtId="3" fontId="21" fillId="0" borderId="23" xfId="0" applyNumberFormat="1" applyFont="1" applyBorder="1" applyAlignment="1">
      <alignment horizontal="right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1" fontId="23" fillId="19" borderId="27" xfId="0" applyNumberFormat="1" applyFont="1" applyFill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/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wrapText="1"/>
    </xf>
    <xf numFmtId="0" fontId="28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/>
    <xf numFmtId="4" fontId="28" fillId="19" borderId="0" xfId="0" applyNumberFormat="1" applyFont="1" applyFill="1" applyBorder="1" applyAlignment="1" applyProtection="1"/>
    <xf numFmtId="4" fontId="30" fillId="19" borderId="0" xfId="0" applyNumberFormat="1" applyFont="1" applyFill="1" applyBorder="1" applyAlignment="1" applyProtection="1"/>
    <xf numFmtId="0" fontId="30" fillId="19" borderId="0" xfId="0" applyNumberFormat="1" applyFont="1" applyFill="1" applyBorder="1" applyAlignment="1" applyProtection="1">
      <alignment horizontal="center"/>
    </xf>
    <xf numFmtId="0" fontId="33" fillId="19" borderId="0" xfId="0" applyNumberFormat="1" applyFont="1" applyFill="1" applyBorder="1" applyAlignment="1" applyProtection="1"/>
    <xf numFmtId="0" fontId="34" fillId="19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 vertical="center"/>
    </xf>
    <xf numFmtId="0" fontId="28" fillId="19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19" borderId="0" xfId="0" applyNumberFormat="1" applyFont="1" applyFill="1" applyBorder="1" applyAlignment="1" applyProtection="1">
      <alignment horizontal="left" vertical="center"/>
    </xf>
    <xf numFmtId="0" fontId="30" fillId="19" borderId="0" xfId="0" applyNumberFormat="1" applyFont="1" applyFill="1" applyBorder="1" applyAlignment="1" applyProtection="1">
      <alignment vertical="center"/>
    </xf>
    <xf numFmtId="4" fontId="28" fillId="19" borderId="0" xfId="0" applyNumberFormat="1" applyFont="1" applyFill="1" applyBorder="1" applyAlignment="1" applyProtection="1">
      <alignment vertical="center"/>
    </xf>
    <xf numFmtId="4" fontId="37" fillId="20" borderId="10" xfId="0" applyNumberFormat="1" applyFont="1" applyFill="1" applyBorder="1" applyAlignment="1" applyProtection="1">
      <alignment horizontal="right" vertical="center" indent="1"/>
    </xf>
    <xf numFmtId="4" fontId="30" fillId="21" borderId="10" xfId="0" applyNumberFormat="1" applyFont="1" applyFill="1" applyBorder="1" applyAlignment="1" applyProtection="1">
      <alignment horizontal="right" vertical="center" indent="1"/>
    </xf>
    <xf numFmtId="4" fontId="30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0" applyNumberFormat="1" applyFont="1" applyFill="1" applyBorder="1" applyAlignment="1" applyProtection="1">
      <alignment horizontal="right" vertical="center" indent="1"/>
    </xf>
    <xf numFmtId="4" fontId="28" fillId="19" borderId="10" xfId="28" applyNumberFormat="1" applyFont="1" applyFill="1" applyBorder="1" applyAlignment="1" applyProtection="1">
      <alignment horizontal="right" vertical="center" indent="1"/>
    </xf>
    <xf numFmtId="4" fontId="30" fillId="21" borderId="10" xfId="28" applyNumberFormat="1" applyFont="1" applyFill="1" applyBorder="1" applyAlignment="1" applyProtection="1">
      <alignment horizontal="right" vertical="center" indent="1"/>
    </xf>
    <xf numFmtId="4" fontId="30" fillId="19" borderId="10" xfId="28" applyNumberFormat="1" applyFont="1" applyFill="1" applyBorder="1" applyAlignment="1" applyProtection="1">
      <alignment horizontal="right" vertical="center" indent="1"/>
    </xf>
    <xf numFmtId="0" fontId="34" fillId="0" borderId="0" xfId="0" applyNumberFormat="1" applyFont="1" applyFill="1" applyBorder="1" applyAlignment="1" applyProtection="1">
      <alignment horizontal="left" vertical="center" wrapText="1" indent="1"/>
    </xf>
    <xf numFmtId="0" fontId="38" fillId="0" borderId="0" xfId="0" applyNumberFormat="1" applyFont="1" applyFill="1" applyBorder="1" applyAlignment="1" applyProtection="1">
      <alignment horizontal="left" vertical="center" wrapText="1" indent="1"/>
    </xf>
    <xf numFmtId="0" fontId="30" fillId="19" borderId="10" xfId="0" applyNumberFormat="1" applyFont="1" applyFill="1" applyBorder="1" applyAlignment="1" applyProtection="1">
      <alignment horizontal="left" vertical="center" wrapText="1" indent="1"/>
    </xf>
    <xf numFmtId="0" fontId="28" fillId="19" borderId="10" xfId="0" applyNumberFormat="1" applyFont="1" applyFill="1" applyBorder="1" applyAlignment="1" applyProtection="1">
      <alignment horizontal="left" vertical="center" wrapText="1" indent="1"/>
    </xf>
    <xf numFmtId="0" fontId="31" fillId="0" borderId="22" xfId="39" applyNumberFormat="1" applyFont="1" applyFill="1" applyBorder="1" applyAlignment="1" applyProtection="1">
      <alignment horizontal="left" vertical="center" wrapText="1" indent="1"/>
    </xf>
    <xf numFmtId="0" fontId="32" fillId="0" borderId="22" xfId="39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28" fillId="19" borderId="0" xfId="0" applyNumberFormat="1" applyFont="1" applyFill="1" applyBorder="1" applyAlignment="1" applyProtection="1">
      <alignment horizontal="left" vertical="center" wrapText="1" indent="1"/>
    </xf>
    <xf numFmtId="0" fontId="30" fillId="19" borderId="0" xfId="0" applyNumberFormat="1" applyFont="1" applyFill="1" applyBorder="1" applyAlignment="1" applyProtection="1">
      <alignment horizontal="left" vertical="center" wrapText="1" indent="1"/>
    </xf>
    <xf numFmtId="0" fontId="34" fillId="19" borderId="0" xfId="0" applyNumberFormat="1" applyFont="1" applyFill="1" applyBorder="1" applyAlignment="1" applyProtection="1">
      <alignment horizontal="left" vertical="center" wrapText="1" indent="1"/>
    </xf>
    <xf numFmtId="0" fontId="37" fillId="0" borderId="0" xfId="0" applyNumberFormat="1" applyFont="1" applyFill="1" applyBorder="1" applyAlignment="1" applyProtection="1">
      <alignment horizontal="left" vertical="center" indent="1"/>
    </xf>
    <xf numFmtId="0" fontId="31" fillId="0" borderId="22" xfId="39" applyNumberFormat="1" applyFont="1" applyFill="1" applyBorder="1" applyAlignment="1" applyProtection="1">
      <alignment horizontal="left" vertical="center" indent="1"/>
    </xf>
    <xf numFmtId="0" fontId="32" fillId="0" borderId="22" xfId="39" applyNumberFormat="1" applyFont="1" applyFill="1" applyBorder="1" applyAlignment="1" applyProtection="1">
      <alignment horizontal="left" vertical="center" indent="1"/>
    </xf>
    <xf numFmtId="0" fontId="28" fillId="19" borderId="0" xfId="0" applyNumberFormat="1" applyFont="1" applyFill="1" applyBorder="1" applyAlignment="1" applyProtection="1">
      <alignment horizontal="left" indent="1"/>
    </xf>
    <xf numFmtId="0" fontId="30" fillId="19" borderId="0" xfId="0" applyNumberFormat="1" applyFont="1" applyFill="1" applyBorder="1" applyAlignment="1" applyProtection="1">
      <alignment horizontal="left" indent="1"/>
    </xf>
    <xf numFmtId="0" fontId="33" fillId="19" borderId="0" xfId="0" applyNumberFormat="1" applyFont="1" applyFill="1" applyBorder="1" applyAlignment="1" applyProtection="1">
      <alignment horizontal="left" indent="1"/>
    </xf>
    <xf numFmtId="0" fontId="36" fillId="19" borderId="35" xfId="0" applyNumberFormat="1" applyFont="1" applyFill="1" applyBorder="1" applyAlignment="1" applyProtection="1">
      <alignment horizontal="center" vertical="center" wrapText="1"/>
    </xf>
    <xf numFmtId="0" fontId="29" fillId="19" borderId="35" xfId="0" applyNumberFormat="1" applyFont="1" applyFill="1" applyBorder="1" applyAlignment="1" applyProtection="1">
      <alignment horizontal="center" vertical="center" wrapText="1"/>
    </xf>
    <xf numFmtId="0" fontId="37" fillId="19" borderId="35" xfId="0" applyNumberFormat="1" applyFont="1" applyFill="1" applyBorder="1" applyAlignment="1" applyProtection="1">
      <alignment horizontal="center" vertical="center" wrapText="1"/>
    </xf>
    <xf numFmtId="0" fontId="36" fillId="19" borderId="37" xfId="0" applyNumberFormat="1" applyFont="1" applyFill="1" applyBorder="1" applyAlignment="1" applyProtection="1">
      <alignment horizontal="center" vertical="center" wrapText="1"/>
    </xf>
    <xf numFmtId="0" fontId="37" fillId="19" borderId="38" xfId="0" applyNumberFormat="1" applyFont="1" applyFill="1" applyBorder="1" applyAlignment="1" applyProtection="1">
      <alignment horizontal="center" vertical="center" wrapText="1"/>
    </xf>
    <xf numFmtId="0" fontId="36" fillId="22" borderId="39" xfId="0" applyNumberFormat="1" applyFont="1" applyFill="1" applyBorder="1" applyAlignment="1" applyProtection="1">
      <alignment horizontal="left" vertical="center" indent="1"/>
    </xf>
    <xf numFmtId="0" fontId="30" fillId="19" borderId="39" xfId="0" applyNumberFormat="1" applyFont="1" applyFill="1" applyBorder="1" applyAlignment="1" applyProtection="1">
      <alignment horizontal="left" vertical="center" indent="1"/>
    </xf>
    <xf numFmtId="0" fontId="28" fillId="19" borderId="39" xfId="0" applyNumberFormat="1" applyFont="1" applyFill="1" applyBorder="1" applyAlignment="1" applyProtection="1">
      <alignment horizontal="left" vertical="center" indent="1"/>
    </xf>
    <xf numFmtId="2" fontId="28" fillId="19" borderId="0" xfId="0" applyNumberFormat="1" applyFont="1" applyFill="1" applyBorder="1" applyAlignment="1">
      <alignment horizontal="right" vertical="center" indent="1"/>
    </xf>
    <xf numFmtId="0" fontId="30" fillId="21" borderId="39" xfId="0" applyNumberFormat="1" applyFont="1" applyFill="1" applyBorder="1" applyAlignment="1" applyProtection="1">
      <alignment horizontal="left" vertical="center" indent="1"/>
    </xf>
    <xf numFmtId="0" fontId="28" fillId="19" borderId="41" xfId="0" applyNumberFormat="1" applyFont="1" applyFill="1" applyBorder="1" applyAlignment="1" applyProtection="1">
      <alignment horizontal="left" vertical="center" indent="1"/>
    </xf>
    <xf numFmtId="0" fontId="28" fillId="19" borderId="42" xfId="0" applyNumberFormat="1" applyFont="1" applyFill="1" applyBorder="1" applyAlignment="1" applyProtection="1">
      <alignment horizontal="left" vertical="center" wrapText="1" indent="1"/>
    </xf>
    <xf numFmtId="4" fontId="28" fillId="19" borderId="42" xfId="0" applyNumberFormat="1" applyFont="1" applyFill="1" applyBorder="1" applyAlignment="1" applyProtection="1">
      <alignment horizontal="right" vertical="center" indent="1"/>
    </xf>
    <xf numFmtId="4" fontId="36" fillId="22" borderId="10" xfId="0" applyNumberFormat="1" applyFont="1" applyFill="1" applyBorder="1" applyAlignment="1" applyProtection="1">
      <alignment horizontal="right" vertical="center" indent="1"/>
    </xf>
    <xf numFmtId="0" fontId="36" fillId="22" borderId="10" xfId="0" applyNumberFormat="1" applyFont="1" applyFill="1" applyBorder="1" applyAlignment="1" applyProtection="1">
      <alignment horizontal="left" vertical="center" wrapText="1" indent="1"/>
    </xf>
    <xf numFmtId="3" fontId="21" fillId="0" borderId="29" xfId="0" applyNumberFormat="1" applyFont="1" applyBorder="1" applyAlignment="1">
      <alignment horizontal="right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/>
    <xf numFmtId="4" fontId="21" fillId="0" borderId="23" xfId="0" applyNumberFormat="1" applyFont="1" applyBorder="1" applyAlignment="1">
      <alignment horizontal="center" wrapText="1"/>
    </xf>
    <xf numFmtId="4" fontId="21" fillId="0" borderId="23" xfId="0" applyNumberFormat="1" applyFont="1" applyBorder="1" applyAlignment="1">
      <alignment horizontal="right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/>
    <xf numFmtId="4" fontId="21" fillId="0" borderId="22" xfId="0" applyNumberFormat="1" applyFont="1" applyBorder="1" applyAlignment="1">
      <alignment horizontal="center" wrapText="1"/>
    </xf>
    <xf numFmtId="4" fontId="21" fillId="0" borderId="22" xfId="0" applyNumberFormat="1" applyFont="1" applyBorder="1" applyAlignment="1">
      <alignment horizontal="right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/>
    <xf numFmtId="4" fontId="21" fillId="0" borderId="2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/>
    <xf numFmtId="4" fontId="21" fillId="0" borderId="21" xfId="0" applyNumberFormat="1" applyFont="1" applyBorder="1"/>
    <xf numFmtId="4" fontId="18" fillId="0" borderId="10" xfId="0" applyNumberFormat="1" applyFont="1" applyFill="1" applyBorder="1" applyAlignment="1" applyProtection="1">
      <alignment horizontal="right" vertical="center" wrapText="1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wrapText="1"/>
    </xf>
    <xf numFmtId="4" fontId="18" fillId="0" borderId="10" xfId="0" applyNumberFormat="1" applyFont="1" applyFill="1" applyBorder="1" applyAlignment="1" applyProtection="1">
      <alignment horizontal="right" wrapText="1"/>
    </xf>
    <xf numFmtId="0" fontId="20" fillId="0" borderId="11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/>
    </xf>
    <xf numFmtId="0" fontId="21" fillId="19" borderId="0" xfId="0" applyNumberFormat="1" applyFont="1" applyFill="1" applyBorder="1" applyAlignment="1" applyProtection="1">
      <alignment horizontal="left"/>
    </xf>
    <xf numFmtId="0" fontId="23" fillId="0" borderId="19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</xf>
    <xf numFmtId="3" fontId="23" fillId="0" borderId="19" xfId="0" applyNumberFormat="1" applyFont="1" applyBorder="1" applyAlignment="1">
      <alignment horizontal="center"/>
    </xf>
    <xf numFmtId="0" fontId="28" fillId="19" borderId="0" xfId="0" applyNumberFormat="1" applyFont="1" applyFill="1" applyBorder="1" applyAlignment="1" applyProtection="1">
      <alignment horizontal="left"/>
    </xf>
    <xf numFmtId="0" fontId="37" fillId="20" borderId="39" xfId="0" applyNumberFormat="1" applyFont="1" applyFill="1" applyBorder="1" applyAlignment="1" applyProtection="1">
      <alignment horizontal="left" vertical="center" wrapText="1" indent="1"/>
    </xf>
    <xf numFmtId="0" fontId="37" fillId="20" borderId="10" xfId="0" applyNumberFormat="1" applyFont="1" applyFill="1" applyBorder="1" applyAlignment="1" applyProtection="1">
      <alignment horizontal="left" vertical="center" wrapText="1" indent="1"/>
    </xf>
    <xf numFmtId="0" fontId="30" fillId="21" borderId="39" xfId="0" applyNumberFormat="1" applyFont="1" applyFill="1" applyBorder="1" applyAlignment="1" applyProtection="1">
      <alignment horizontal="left" vertical="center" wrapText="1" indent="1"/>
    </xf>
    <xf numFmtId="0" fontId="30" fillId="21" borderId="10" xfId="0" applyNumberFormat="1" applyFont="1" applyFill="1" applyBorder="1" applyAlignment="1" applyProtection="1">
      <alignment horizontal="left" vertical="center" wrapText="1" indent="1"/>
    </xf>
    <xf numFmtId="0" fontId="30" fillId="21" borderId="39" xfId="0" applyNumberFormat="1" applyFont="1" applyFill="1" applyBorder="1" applyAlignment="1" applyProtection="1">
      <alignment horizontal="left" vertical="center" indent="1"/>
    </xf>
    <xf numFmtId="0" fontId="30" fillId="21" borderId="10" xfId="0" applyNumberFormat="1" applyFont="1" applyFill="1" applyBorder="1" applyAlignment="1" applyProtection="1">
      <alignment horizontal="left" vertical="center" indent="1"/>
    </xf>
    <xf numFmtId="0" fontId="37" fillId="20" borderId="39" xfId="0" applyNumberFormat="1" applyFont="1" applyFill="1" applyBorder="1" applyAlignment="1" applyProtection="1">
      <alignment horizontal="left" vertical="center" indent="1"/>
    </xf>
    <xf numFmtId="0" fontId="37" fillId="20" borderId="10" xfId="0" applyNumberFormat="1" applyFont="1" applyFill="1" applyBorder="1" applyAlignment="1" applyProtection="1">
      <alignment horizontal="left" vertical="center" indent="1"/>
    </xf>
    <xf numFmtId="0" fontId="30" fillId="21" borderId="40" xfId="0" applyNumberFormat="1" applyFont="1" applyFill="1" applyBorder="1" applyAlignment="1" applyProtection="1">
      <alignment horizontal="left" vertical="center" wrapText="1" indent="1"/>
    </xf>
    <xf numFmtId="0" fontId="30" fillId="21" borderId="33" xfId="0" applyNumberFormat="1" applyFont="1" applyFill="1" applyBorder="1" applyAlignment="1" applyProtection="1">
      <alignment horizontal="left" vertical="center" wrapText="1" indent="1"/>
    </xf>
    <xf numFmtId="0" fontId="31" fillId="23" borderId="36" xfId="39" applyNumberFormat="1" applyFont="1" applyFill="1" applyBorder="1" applyAlignment="1" applyProtection="1">
      <alignment horizontal="left" vertical="center" indent="1"/>
    </xf>
    <xf numFmtId="0" fontId="31" fillId="23" borderId="29" xfId="39" applyNumberFormat="1" applyFont="1" applyFill="1" applyBorder="1" applyAlignment="1" applyProtection="1">
      <alignment horizontal="left" vertical="center" indent="1"/>
    </xf>
    <xf numFmtId="0" fontId="35" fillId="24" borderId="36" xfId="0" applyNumberFormat="1" applyFont="1" applyFill="1" applyBorder="1" applyAlignment="1" applyProtection="1">
      <alignment horizontal="center" vertical="center"/>
    </xf>
    <xf numFmtId="0" fontId="35" fillId="24" borderId="34" xfId="0" applyNumberFormat="1" applyFont="1" applyFill="1" applyBorder="1" applyAlignment="1" applyProtection="1">
      <alignment horizontal="center" vertical="center"/>
    </xf>
    <xf numFmtId="0" fontId="35" fillId="24" borderId="29" xfId="0" applyNumberFormat="1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_BuiltIn_Good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te" xfId="38"/>
    <cellStyle name="Obično 2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971550</xdr:rowOff>
    </xdr:to>
    <xdr:sp macro="" textlink="">
      <xdr:nvSpPr>
        <xdr:cNvPr id="2571" name="Line 1"/>
        <xdr:cNvSpPr>
          <a:spLocks noChangeShapeType="1"/>
        </xdr:cNvSpPr>
      </xdr:nvSpPr>
      <xdr:spPr bwMode="auto">
        <a:xfrm>
          <a:off x="19050" y="51435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572" name="Line 2"/>
        <xdr:cNvSpPr>
          <a:spLocks noChangeShapeType="1"/>
        </xdr:cNvSpPr>
      </xdr:nvSpPr>
      <xdr:spPr bwMode="auto">
        <a:xfrm>
          <a:off x="9525" y="514350"/>
          <a:ext cx="1047750" cy="12954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971550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>
          <a:off x="19050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18</xdr:row>
      <xdr:rowOff>971550</xdr:rowOff>
    </xdr:to>
    <xdr:sp macro="" textlink="">
      <xdr:nvSpPr>
        <xdr:cNvPr id="2574" name="Line 2"/>
        <xdr:cNvSpPr>
          <a:spLocks noChangeShapeType="1"/>
        </xdr:cNvSpPr>
      </xdr:nvSpPr>
      <xdr:spPr bwMode="auto">
        <a:xfrm>
          <a:off x="9525" y="7934325"/>
          <a:ext cx="1047750" cy="1257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33</xdr:row>
      <xdr:rowOff>971550</xdr:rowOff>
    </xdr:to>
    <xdr:sp macro="" textlink="">
      <xdr:nvSpPr>
        <xdr:cNvPr id="2575" name="Line 1"/>
        <xdr:cNvSpPr>
          <a:spLocks noChangeShapeType="1"/>
        </xdr:cNvSpPr>
      </xdr:nvSpPr>
      <xdr:spPr bwMode="auto">
        <a:xfrm>
          <a:off x="19050" y="15468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33</xdr:row>
      <xdr:rowOff>971550</xdr:rowOff>
    </xdr:to>
    <xdr:sp macro="" textlink="">
      <xdr:nvSpPr>
        <xdr:cNvPr id="2576" name="Line 2"/>
        <xdr:cNvSpPr>
          <a:spLocks noChangeShapeType="1"/>
        </xdr:cNvSpPr>
      </xdr:nvSpPr>
      <xdr:spPr bwMode="auto">
        <a:xfrm>
          <a:off x="9525" y="15468600"/>
          <a:ext cx="1047750" cy="1285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23" sqref="E2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4" customWidth="1"/>
    <col min="5" max="5" width="44.7109375" style="3" customWidth="1"/>
    <col min="6" max="6" width="16.85546875" style="3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42" t="s">
        <v>126</v>
      </c>
      <c r="B1" s="142"/>
      <c r="C1" s="142"/>
      <c r="D1" s="142"/>
      <c r="E1" s="142"/>
      <c r="F1" s="142"/>
      <c r="G1" s="142"/>
      <c r="H1" s="142"/>
    </row>
    <row r="2" spans="1:9" s="5" customFormat="1" ht="26.25" customHeight="1" x14ac:dyDescent="0.2">
      <c r="A2" s="142" t="s">
        <v>0</v>
      </c>
      <c r="B2" s="142"/>
      <c r="C2" s="142"/>
      <c r="D2" s="142"/>
      <c r="E2" s="142"/>
      <c r="F2" s="142"/>
      <c r="G2" s="142"/>
      <c r="H2" s="142"/>
    </row>
    <row r="3" spans="1:9" ht="25.5" customHeight="1" x14ac:dyDescent="0.2">
      <c r="A3" s="142"/>
      <c r="B3" s="142"/>
      <c r="C3" s="142"/>
      <c r="D3" s="142"/>
      <c r="E3" s="142"/>
      <c r="F3" s="142"/>
      <c r="G3" s="142"/>
      <c r="H3" s="142"/>
    </row>
    <row r="4" spans="1:9" ht="9" customHeight="1" x14ac:dyDescent="0.25">
      <c r="A4" s="6"/>
      <c r="B4" s="7"/>
      <c r="C4" s="7"/>
      <c r="D4" s="7"/>
      <c r="E4" s="7"/>
    </row>
    <row r="5" spans="1:9" ht="27.75" customHeight="1" x14ac:dyDescent="0.25">
      <c r="A5" s="8"/>
      <c r="B5" s="9"/>
      <c r="C5" s="9"/>
      <c r="D5" s="10"/>
      <c r="E5" s="11"/>
      <c r="F5" s="12" t="s">
        <v>118</v>
      </c>
      <c r="G5" s="12" t="s">
        <v>119</v>
      </c>
      <c r="H5" s="13" t="s">
        <v>120</v>
      </c>
      <c r="I5" s="14"/>
    </row>
    <row r="6" spans="1:9" ht="27.75" customHeight="1" x14ac:dyDescent="0.25">
      <c r="A6" s="143" t="s">
        <v>1</v>
      </c>
      <c r="B6" s="143"/>
      <c r="C6" s="143"/>
      <c r="D6" s="143"/>
      <c r="E6" s="143"/>
      <c r="F6" s="136">
        <v>10090479.08</v>
      </c>
      <c r="G6" s="136">
        <v>10090479.08</v>
      </c>
      <c r="H6" s="136">
        <v>10090479.08</v>
      </c>
      <c r="I6" s="15"/>
    </row>
    <row r="7" spans="1:9" ht="22.5" customHeight="1" x14ac:dyDescent="0.25">
      <c r="A7" s="143" t="s">
        <v>2</v>
      </c>
      <c r="B7" s="143"/>
      <c r="C7" s="143"/>
      <c r="D7" s="143"/>
      <c r="E7" s="143"/>
      <c r="F7" s="137">
        <v>10090479.08</v>
      </c>
      <c r="G7" s="137">
        <v>10090479.08</v>
      </c>
      <c r="H7" s="137">
        <v>10090479.08</v>
      </c>
    </row>
    <row r="8" spans="1:9" ht="22.5" customHeight="1" x14ac:dyDescent="0.25">
      <c r="A8" s="141" t="s">
        <v>3</v>
      </c>
      <c r="B8" s="141"/>
      <c r="C8" s="141"/>
      <c r="D8" s="141"/>
      <c r="E8" s="141"/>
      <c r="F8" s="137"/>
      <c r="G8" s="137"/>
      <c r="H8" s="137"/>
    </row>
    <row r="9" spans="1:9" ht="22.5" customHeight="1" x14ac:dyDescent="0.25">
      <c r="A9" s="1" t="s">
        <v>4</v>
      </c>
      <c r="B9" s="17"/>
      <c r="C9" s="17"/>
      <c r="D9" s="17"/>
      <c r="E9" s="17"/>
      <c r="F9" s="138">
        <f>F10+F11</f>
        <v>10090479.08</v>
      </c>
      <c r="G9" s="138">
        <v>10090479.08</v>
      </c>
      <c r="H9" s="138">
        <v>10090479.08</v>
      </c>
    </row>
    <row r="10" spans="1:9" ht="22.5" customHeight="1" x14ac:dyDescent="0.25">
      <c r="A10" s="143" t="s">
        <v>5</v>
      </c>
      <c r="B10" s="143"/>
      <c r="C10" s="143"/>
      <c r="D10" s="143"/>
      <c r="E10" s="143"/>
      <c r="F10" s="139">
        <v>9943479.0800000001</v>
      </c>
      <c r="G10" s="139">
        <v>9943479.0800000001</v>
      </c>
      <c r="H10" s="139">
        <v>9943479.0800000001</v>
      </c>
    </row>
    <row r="11" spans="1:9" ht="22.5" customHeight="1" x14ac:dyDescent="0.25">
      <c r="A11" s="141" t="s">
        <v>6</v>
      </c>
      <c r="B11" s="141"/>
      <c r="C11" s="141"/>
      <c r="D11" s="141"/>
      <c r="E11" s="141"/>
      <c r="F11" s="139">
        <v>147000</v>
      </c>
      <c r="G11" s="139">
        <v>147000</v>
      </c>
      <c r="H11" s="139">
        <v>147000</v>
      </c>
    </row>
    <row r="12" spans="1:9" ht="22.5" customHeight="1" x14ac:dyDescent="0.25">
      <c r="A12" s="143" t="s">
        <v>7</v>
      </c>
      <c r="B12" s="143"/>
      <c r="C12" s="143"/>
      <c r="D12" s="143"/>
      <c r="E12" s="143"/>
      <c r="F12" s="140">
        <f>+F6-F9</f>
        <v>0</v>
      </c>
      <c r="G12" s="140">
        <f>+G6-G9</f>
        <v>0</v>
      </c>
      <c r="H12" s="140">
        <f>+H6-H9</f>
        <v>0</v>
      </c>
    </row>
    <row r="13" spans="1:9" ht="25.5" customHeight="1" x14ac:dyDescent="0.2">
      <c r="A13" s="142"/>
      <c r="B13" s="142"/>
      <c r="C13" s="142"/>
      <c r="D13" s="142"/>
      <c r="E13" s="142"/>
      <c r="F13" s="142"/>
      <c r="G13" s="142"/>
      <c r="H13" s="142"/>
    </row>
    <row r="14" spans="1:9" ht="27.75" customHeight="1" x14ac:dyDescent="0.25">
      <c r="A14" s="8"/>
      <c r="B14" s="9"/>
      <c r="C14" s="9"/>
      <c r="D14" s="10"/>
      <c r="E14" s="11"/>
      <c r="F14" s="12" t="s">
        <v>118</v>
      </c>
      <c r="G14" s="12" t="s">
        <v>119</v>
      </c>
      <c r="H14" s="13" t="s">
        <v>120</v>
      </c>
    </row>
    <row r="15" spans="1:9" ht="22.5" customHeight="1" x14ac:dyDescent="0.25">
      <c r="A15" s="144" t="s">
        <v>8</v>
      </c>
      <c r="B15" s="144"/>
      <c r="C15" s="144"/>
      <c r="D15" s="144"/>
      <c r="E15" s="144"/>
      <c r="F15" s="18"/>
      <c r="G15" s="18"/>
      <c r="H15" s="18"/>
    </row>
    <row r="16" spans="1:9" s="19" customFormat="1" ht="25.5" customHeight="1" x14ac:dyDescent="0.25">
      <c r="A16" s="142"/>
      <c r="B16" s="142"/>
      <c r="C16" s="142"/>
      <c r="D16" s="142"/>
      <c r="E16" s="142"/>
      <c r="F16" s="142"/>
      <c r="G16" s="142"/>
      <c r="H16" s="142"/>
    </row>
    <row r="17" spans="1:8" s="19" customFormat="1" ht="27.75" customHeight="1" x14ac:dyDescent="0.25">
      <c r="A17" s="8"/>
      <c r="B17" s="9"/>
      <c r="C17" s="9"/>
      <c r="D17" s="10"/>
      <c r="E17" s="11"/>
      <c r="F17" s="12" t="s">
        <v>118</v>
      </c>
      <c r="G17" s="12" t="s">
        <v>119</v>
      </c>
      <c r="H17" s="13" t="s">
        <v>120</v>
      </c>
    </row>
    <row r="18" spans="1:8" s="19" customFormat="1" ht="22.5" customHeight="1" x14ac:dyDescent="0.25">
      <c r="A18" s="143" t="s">
        <v>9</v>
      </c>
      <c r="B18" s="143"/>
      <c r="C18" s="143"/>
      <c r="D18" s="143"/>
      <c r="E18" s="143"/>
      <c r="F18" s="16"/>
      <c r="G18" s="16"/>
      <c r="H18" s="16"/>
    </row>
    <row r="19" spans="1:8" s="19" customFormat="1" ht="22.5" customHeight="1" x14ac:dyDescent="0.25">
      <c r="A19" s="143" t="s">
        <v>10</v>
      </c>
      <c r="B19" s="143"/>
      <c r="C19" s="143"/>
      <c r="D19" s="143"/>
      <c r="E19" s="143"/>
      <c r="F19" s="16"/>
      <c r="G19" s="16"/>
      <c r="H19" s="16"/>
    </row>
    <row r="20" spans="1:8" s="19" customFormat="1" ht="22.5" customHeight="1" x14ac:dyDescent="0.25">
      <c r="A20" s="143" t="s">
        <v>11</v>
      </c>
      <c r="B20" s="143"/>
      <c r="C20" s="143"/>
      <c r="D20" s="143"/>
      <c r="E20" s="143"/>
      <c r="F20" s="16">
        <v>0</v>
      </c>
      <c r="G20" s="16">
        <v>0</v>
      </c>
      <c r="H20" s="16">
        <v>0</v>
      </c>
    </row>
    <row r="21" spans="1:8" s="19" customFormat="1" ht="15" customHeight="1" x14ac:dyDescent="0.25">
      <c r="A21" s="20"/>
      <c r="B21" s="21"/>
      <c r="C21" s="22"/>
      <c r="D21" s="23"/>
      <c r="E21" s="21"/>
      <c r="F21" s="24"/>
      <c r="G21" s="24"/>
      <c r="H21" s="24"/>
    </row>
    <row r="22" spans="1:8" s="19" customFormat="1" ht="22.5" customHeight="1" x14ac:dyDescent="0.25">
      <c r="A22" s="143" t="s">
        <v>12</v>
      </c>
      <c r="B22" s="143"/>
      <c r="C22" s="143"/>
      <c r="D22" s="143"/>
      <c r="E22" s="143"/>
      <c r="F22" s="16">
        <f>SUM(F12,F15,F20)</f>
        <v>0</v>
      </c>
      <c r="G22" s="16">
        <f>SUM(G12,G15,G20)</f>
        <v>0</v>
      </c>
      <c r="H22" s="16">
        <f>SUM(H12,H15,H20)</f>
        <v>0</v>
      </c>
    </row>
    <row r="23" spans="1:8" s="19" customFormat="1" ht="37.5" customHeight="1" x14ac:dyDescent="0.25">
      <c r="A23" s="25"/>
      <c r="B23" s="25"/>
      <c r="C23" s="25"/>
      <c r="D23" s="25"/>
      <c r="E23" s="25"/>
      <c r="F23" s="3"/>
      <c r="G23" s="26"/>
    </row>
  </sheetData>
  <sheetProtection selectLockedCells="1" selectUnlockedCells="1"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rintOptions horizontalCentered="1"/>
  <pageMargins left="0.19652777777777777" right="0.19652777777777777" top="0.62986111111111109" bottom="0.43333333333333335" header="0.51180555555555551" footer="0.51180555555555551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opLeftCell="A34" zoomScaleNormal="100" workbookViewId="0">
      <selection activeCell="A46" sqref="A46:XFD46"/>
    </sheetView>
  </sheetViews>
  <sheetFormatPr defaultColWidth="11.42578125" defaultRowHeight="12.75" x14ac:dyDescent="0.2"/>
  <cols>
    <col min="1" max="1" width="16" style="27" customWidth="1"/>
    <col min="2" max="3" width="17.5703125" style="27" customWidth="1"/>
    <col min="4" max="4" width="17.5703125" style="28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16" ht="24" customHeight="1" x14ac:dyDescent="0.2">
      <c r="A1" s="145" t="s">
        <v>13</v>
      </c>
      <c r="B1" s="145"/>
      <c r="C1" s="145"/>
      <c r="D1" s="145"/>
      <c r="E1" s="145"/>
      <c r="F1" s="145"/>
      <c r="G1" s="145"/>
      <c r="H1" s="145"/>
    </row>
    <row r="2" spans="1:16" s="30" customFormat="1" ht="15" customHeight="1" thickBot="1" x14ac:dyDescent="0.25">
      <c r="A2" s="29"/>
      <c r="H2" s="31" t="s">
        <v>14</v>
      </c>
    </row>
    <row r="3" spans="1:16" s="30" customFormat="1" ht="26.25" customHeight="1" thickBot="1" x14ac:dyDescent="0.25">
      <c r="A3" s="32" t="s">
        <v>15</v>
      </c>
      <c r="B3" s="146" t="s">
        <v>114</v>
      </c>
      <c r="C3" s="146"/>
      <c r="D3" s="146"/>
      <c r="E3" s="146"/>
      <c r="F3" s="146"/>
      <c r="G3" s="146"/>
      <c r="H3" s="146"/>
    </row>
    <row r="4" spans="1:16" s="30" customFormat="1" ht="77.25" thickBot="1" x14ac:dyDescent="0.25">
      <c r="A4" s="61" t="s">
        <v>16</v>
      </c>
      <c r="B4" s="58" t="s">
        <v>17</v>
      </c>
      <c r="C4" s="59" t="s">
        <v>18</v>
      </c>
      <c r="D4" s="59" t="s">
        <v>19</v>
      </c>
      <c r="E4" s="59" t="s">
        <v>20</v>
      </c>
      <c r="F4" s="59" t="s">
        <v>21</v>
      </c>
      <c r="G4" s="59" t="s">
        <v>22</v>
      </c>
      <c r="H4" s="60" t="s">
        <v>23</v>
      </c>
    </row>
    <row r="5" spans="1:16" s="30" customFormat="1" ht="76.5" x14ac:dyDescent="0.2">
      <c r="A5" s="65" t="s">
        <v>115</v>
      </c>
      <c r="B5" s="122"/>
      <c r="C5" s="123"/>
      <c r="D5" s="124"/>
      <c r="E5" s="125">
        <v>71751.08</v>
      </c>
      <c r="F5" s="126"/>
      <c r="G5" s="126"/>
      <c r="H5" s="126"/>
    </row>
    <row r="6" spans="1:16" s="30" customFormat="1" ht="76.5" x14ac:dyDescent="0.2">
      <c r="A6" s="66" t="s">
        <v>86</v>
      </c>
      <c r="B6" s="127">
        <v>8509164</v>
      </c>
      <c r="C6" s="128"/>
      <c r="D6" s="129"/>
      <c r="E6" s="130"/>
      <c r="F6" s="131"/>
      <c r="G6" s="131"/>
      <c r="H6" s="131"/>
    </row>
    <row r="7" spans="1:16" s="30" customFormat="1" ht="38.25" x14ac:dyDescent="0.2">
      <c r="A7" s="66" t="s">
        <v>25</v>
      </c>
      <c r="B7" s="132"/>
      <c r="C7" s="128"/>
      <c r="D7" s="128"/>
      <c r="E7" s="128"/>
      <c r="F7" s="128"/>
      <c r="G7" s="128"/>
      <c r="H7" s="128"/>
    </row>
    <row r="8" spans="1:16" s="30" customFormat="1" ht="38.25" x14ac:dyDescent="0.2">
      <c r="A8" s="66" t="s">
        <v>89</v>
      </c>
      <c r="B8" s="133"/>
      <c r="C8" s="128"/>
      <c r="D8" s="130">
        <v>26000</v>
      </c>
      <c r="E8" s="131"/>
      <c r="F8" s="131"/>
      <c r="G8" s="131"/>
      <c r="H8" s="131"/>
    </row>
    <row r="9" spans="1:16" s="30" customFormat="1" ht="38.25" x14ac:dyDescent="0.2">
      <c r="A9" s="66" t="s">
        <v>26</v>
      </c>
      <c r="B9" s="132"/>
      <c r="C9" s="128">
        <v>271500</v>
      </c>
      <c r="D9" s="128"/>
      <c r="E9" s="128"/>
      <c r="F9" s="128"/>
      <c r="G9" s="128"/>
      <c r="H9" s="128"/>
    </row>
    <row r="10" spans="1:16" s="30" customFormat="1" ht="20.25" customHeight="1" x14ac:dyDescent="0.2">
      <c r="A10" s="66" t="s">
        <v>24</v>
      </c>
      <c r="B10" s="132"/>
      <c r="C10" s="128"/>
      <c r="D10" s="128"/>
      <c r="E10" s="128"/>
      <c r="F10" s="128">
        <v>20000</v>
      </c>
      <c r="G10" s="128"/>
      <c r="H10" s="128"/>
    </row>
    <row r="11" spans="1:16" s="30" customFormat="1" ht="25.5" x14ac:dyDescent="0.2">
      <c r="A11" s="66" t="s">
        <v>27</v>
      </c>
      <c r="B11" s="132">
        <v>1192064</v>
      </c>
      <c r="C11" s="128"/>
      <c r="D11" s="128"/>
      <c r="E11" s="128"/>
      <c r="F11" s="128"/>
      <c r="G11" s="128"/>
      <c r="H11" s="128"/>
    </row>
    <row r="12" spans="1:16" s="30" customFormat="1" ht="39" thickBot="1" x14ac:dyDescent="0.25">
      <c r="A12" s="67" t="s">
        <v>28</v>
      </c>
      <c r="B12" s="132"/>
      <c r="C12" s="128"/>
      <c r="D12" s="128"/>
      <c r="E12" s="128"/>
      <c r="F12" s="128"/>
      <c r="G12" s="128"/>
      <c r="H12" s="128"/>
    </row>
    <row r="13" spans="1:16" s="30" customFormat="1" ht="30" customHeight="1" thickBot="1" x14ac:dyDescent="0.25">
      <c r="A13" s="47" t="s">
        <v>29</v>
      </c>
      <c r="B13" s="134">
        <f t="shared" ref="B13:H13" si="0">SUM(B5:B12)</f>
        <v>9701228</v>
      </c>
      <c r="C13" s="134">
        <f t="shared" si="0"/>
        <v>271500</v>
      </c>
      <c r="D13" s="134">
        <f t="shared" si="0"/>
        <v>26000</v>
      </c>
      <c r="E13" s="134">
        <f t="shared" si="0"/>
        <v>71751.08</v>
      </c>
      <c r="F13" s="134">
        <f t="shared" si="0"/>
        <v>20000</v>
      </c>
      <c r="G13" s="134">
        <f t="shared" si="0"/>
        <v>0</v>
      </c>
      <c r="H13" s="135">
        <f t="shared" si="0"/>
        <v>0</v>
      </c>
    </row>
    <row r="14" spans="1:16" s="30" customFormat="1" ht="28.5" customHeight="1" thickBot="1" x14ac:dyDescent="0.25">
      <c r="A14" s="36" t="s">
        <v>121</v>
      </c>
      <c r="B14" s="147">
        <f>SUM(B13:H13)</f>
        <v>10090479.08</v>
      </c>
      <c r="C14" s="147"/>
      <c r="D14" s="147"/>
      <c r="E14" s="147"/>
      <c r="F14" s="147"/>
      <c r="G14" s="147"/>
      <c r="H14" s="147"/>
    </row>
    <row r="15" spans="1:16" s="30" customFormat="1" ht="28.5" customHeight="1" x14ac:dyDescent="0.2">
      <c r="A15" s="2"/>
      <c r="B15" s="37"/>
      <c r="C15" s="38"/>
      <c r="D15" s="39"/>
      <c r="E15" s="39"/>
      <c r="F15" s="39"/>
      <c r="G15" s="39"/>
      <c r="H15" s="39"/>
      <c r="I15" s="38"/>
      <c r="J15" s="38"/>
      <c r="K15" s="38"/>
      <c r="L15" s="38"/>
      <c r="N15" s="39"/>
      <c r="O15" s="39"/>
      <c r="P15" s="39"/>
    </row>
    <row r="16" spans="1:16" s="30" customFormat="1" ht="28.5" customHeight="1" x14ac:dyDescent="0.2">
      <c r="A16" s="148"/>
      <c r="B16" s="14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8" x14ac:dyDescent="0.2">
      <c r="A17" s="40"/>
      <c r="B17" s="40"/>
      <c r="C17" s="40"/>
      <c r="D17" s="41"/>
      <c r="E17" s="42"/>
      <c r="H17" s="31"/>
    </row>
    <row r="18" spans="1:8" ht="24" customHeight="1" x14ac:dyDescent="0.2">
      <c r="A18" s="43" t="s">
        <v>15</v>
      </c>
      <c r="B18" s="149" t="s">
        <v>123</v>
      </c>
      <c r="C18" s="149"/>
      <c r="D18" s="149"/>
      <c r="E18" s="149"/>
      <c r="F18" s="149"/>
      <c r="G18" s="149"/>
      <c r="H18" s="149"/>
    </row>
    <row r="19" spans="1:8" ht="77.25" thickBot="1" x14ac:dyDescent="0.25">
      <c r="A19" s="44" t="s">
        <v>16</v>
      </c>
      <c r="B19" s="33" t="s">
        <v>17</v>
      </c>
      <c r="C19" s="34" t="s">
        <v>18</v>
      </c>
      <c r="D19" s="34" t="s">
        <v>19</v>
      </c>
      <c r="E19" s="34" t="s">
        <v>20</v>
      </c>
      <c r="F19" s="34" t="s">
        <v>21</v>
      </c>
      <c r="G19" s="34" t="s">
        <v>22</v>
      </c>
      <c r="H19" s="35" t="s">
        <v>23</v>
      </c>
    </row>
    <row r="20" spans="1:8" ht="76.5" x14ac:dyDescent="0.2">
      <c r="A20" s="65" t="s">
        <v>116</v>
      </c>
      <c r="B20" s="62"/>
      <c r="C20" s="55"/>
      <c r="D20" s="56"/>
      <c r="E20" s="57">
        <v>71751</v>
      </c>
      <c r="F20" s="54"/>
      <c r="G20" s="54"/>
      <c r="H20" s="54"/>
    </row>
    <row r="21" spans="1:8" ht="76.5" x14ac:dyDescent="0.2">
      <c r="A21" s="66" t="s">
        <v>86</v>
      </c>
      <c r="B21" s="121">
        <v>8509164</v>
      </c>
      <c r="C21" s="51"/>
      <c r="D21" s="52"/>
      <c r="E21" s="53"/>
      <c r="F21" s="50"/>
      <c r="G21" s="50"/>
      <c r="H21" s="50"/>
    </row>
    <row r="22" spans="1:8" ht="38.25" x14ac:dyDescent="0.2">
      <c r="A22" s="66" t="s">
        <v>25</v>
      </c>
      <c r="B22" s="64"/>
      <c r="C22" s="51"/>
      <c r="D22" s="51"/>
      <c r="E22" s="51"/>
      <c r="F22" s="51"/>
      <c r="G22" s="51"/>
      <c r="H22" s="51"/>
    </row>
    <row r="23" spans="1:8" ht="38.25" x14ac:dyDescent="0.2">
      <c r="A23" s="66" t="s">
        <v>89</v>
      </c>
      <c r="B23" s="63"/>
      <c r="C23" s="51"/>
      <c r="D23" s="53">
        <v>26000</v>
      </c>
      <c r="E23" s="50"/>
      <c r="F23" s="50"/>
      <c r="G23" s="50"/>
      <c r="H23" s="50"/>
    </row>
    <row r="24" spans="1:8" ht="38.25" x14ac:dyDescent="0.2">
      <c r="A24" s="66" t="s">
        <v>26</v>
      </c>
      <c r="B24" s="64"/>
      <c r="C24" s="51">
        <v>271500</v>
      </c>
      <c r="D24" s="51"/>
      <c r="E24" s="51"/>
      <c r="F24" s="51"/>
      <c r="G24" s="51"/>
      <c r="H24" s="51"/>
    </row>
    <row r="25" spans="1:8" x14ac:dyDescent="0.2">
      <c r="A25" s="66" t="s">
        <v>24</v>
      </c>
      <c r="B25" s="64"/>
      <c r="C25" s="51"/>
      <c r="D25" s="51"/>
      <c r="E25" s="51"/>
      <c r="F25" s="51">
        <v>20000</v>
      </c>
      <c r="G25" s="51"/>
      <c r="H25" s="51"/>
    </row>
    <row r="26" spans="1:8" ht="39" customHeight="1" x14ac:dyDescent="0.2">
      <c r="A26" s="66" t="s">
        <v>27</v>
      </c>
      <c r="B26" s="64">
        <v>1192064</v>
      </c>
      <c r="C26" s="51"/>
      <c r="D26" s="51"/>
      <c r="E26" s="51"/>
      <c r="F26" s="51"/>
      <c r="G26" s="51"/>
      <c r="H26" s="51"/>
    </row>
    <row r="27" spans="1:8" s="30" customFormat="1" ht="30" customHeight="1" thickBot="1" x14ac:dyDescent="0.25">
      <c r="A27" s="67" t="s">
        <v>28</v>
      </c>
      <c r="B27" s="64"/>
      <c r="C27" s="51"/>
      <c r="D27" s="51"/>
      <c r="E27" s="51"/>
      <c r="F27" s="51"/>
      <c r="G27" s="51"/>
      <c r="H27" s="51"/>
    </row>
    <row r="28" spans="1:8" s="30" customFormat="1" ht="28.5" customHeight="1" thickBot="1" x14ac:dyDescent="0.25">
      <c r="A28" s="47" t="s">
        <v>29</v>
      </c>
      <c r="B28" s="48">
        <f t="shared" ref="B28:H28" si="1">SUM(B20:B27)</f>
        <v>9701228</v>
      </c>
      <c r="C28" s="48">
        <f t="shared" si="1"/>
        <v>271500</v>
      </c>
      <c r="D28" s="48">
        <f t="shared" si="1"/>
        <v>26000</v>
      </c>
      <c r="E28" s="48">
        <f>SUM(E20:E27)</f>
        <v>71751</v>
      </c>
      <c r="F28" s="48">
        <f t="shared" si="1"/>
        <v>20000</v>
      </c>
      <c r="G28" s="48">
        <f t="shared" si="1"/>
        <v>0</v>
      </c>
      <c r="H28" s="49">
        <f t="shared" si="1"/>
        <v>0</v>
      </c>
    </row>
    <row r="29" spans="1:8" s="30" customFormat="1" ht="28.5" customHeight="1" thickBot="1" x14ac:dyDescent="0.25">
      <c r="A29" s="36" t="s">
        <v>88</v>
      </c>
      <c r="B29" s="151">
        <f>SUM(B28:H28)</f>
        <v>10090479</v>
      </c>
      <c r="C29" s="151"/>
      <c r="D29" s="151"/>
      <c r="E29" s="151"/>
      <c r="F29" s="151"/>
      <c r="G29" s="151"/>
      <c r="H29" s="151"/>
    </row>
    <row r="30" spans="1:8" s="30" customFormat="1" ht="28.5" customHeight="1" x14ac:dyDescent="0.2">
      <c r="A30" s="148"/>
      <c r="B30" s="148"/>
      <c r="C30" s="38"/>
      <c r="D30" s="38"/>
      <c r="E30" s="38"/>
      <c r="F30" s="38"/>
      <c r="G30" s="38"/>
      <c r="H30" s="38"/>
    </row>
    <row r="31" spans="1:8" s="30" customFormat="1" ht="28.5" customHeight="1" x14ac:dyDescent="0.2">
      <c r="A31" s="45"/>
      <c r="B31" s="46"/>
      <c r="C31" s="46"/>
      <c r="D31" s="46"/>
      <c r="E31" s="46"/>
      <c r="F31" s="46"/>
      <c r="G31" s="46"/>
      <c r="H31" s="46"/>
    </row>
    <row r="32" spans="1:8" s="30" customFormat="1" ht="28.5" customHeight="1" thickBot="1" x14ac:dyDescent="0.25">
      <c r="A32" s="45"/>
      <c r="B32" s="46"/>
      <c r="C32" s="46"/>
      <c r="D32" s="46"/>
      <c r="E32" s="46"/>
      <c r="F32" s="46"/>
      <c r="G32" s="46"/>
      <c r="H32" s="46"/>
    </row>
    <row r="33" spans="1:8" ht="26.25" thickBot="1" x14ac:dyDescent="0.25">
      <c r="A33" s="43" t="s">
        <v>15</v>
      </c>
      <c r="B33" s="149" t="s">
        <v>124</v>
      </c>
      <c r="C33" s="149"/>
      <c r="D33" s="149"/>
      <c r="E33" s="149"/>
      <c r="F33" s="149"/>
      <c r="G33" s="149"/>
      <c r="H33" s="149"/>
    </row>
    <row r="34" spans="1:8" ht="77.25" thickBot="1" x14ac:dyDescent="0.25">
      <c r="A34" s="44" t="s">
        <v>16</v>
      </c>
      <c r="B34" s="33" t="s">
        <v>17</v>
      </c>
      <c r="C34" s="34" t="s">
        <v>18</v>
      </c>
      <c r="D34" s="34" t="s">
        <v>19</v>
      </c>
      <c r="E34" s="34" t="s">
        <v>20</v>
      </c>
      <c r="F34" s="34" t="s">
        <v>21</v>
      </c>
      <c r="G34" s="34" t="s">
        <v>22</v>
      </c>
      <c r="H34" s="35" t="s">
        <v>23</v>
      </c>
    </row>
    <row r="35" spans="1:8" ht="76.5" x14ac:dyDescent="0.2">
      <c r="A35" s="65" t="s">
        <v>117</v>
      </c>
      <c r="B35" s="122"/>
      <c r="C35" s="123"/>
      <c r="D35" s="124"/>
      <c r="E35" s="125">
        <v>71751.08</v>
      </c>
      <c r="F35" s="126"/>
      <c r="G35" s="126"/>
      <c r="H35" s="126"/>
    </row>
    <row r="36" spans="1:8" ht="76.5" x14ac:dyDescent="0.2">
      <c r="A36" s="66" t="s">
        <v>86</v>
      </c>
      <c r="B36" s="127">
        <v>8509164</v>
      </c>
      <c r="C36" s="128"/>
      <c r="D36" s="129"/>
      <c r="E36" s="130"/>
      <c r="F36" s="131"/>
      <c r="G36" s="131"/>
      <c r="H36" s="131"/>
    </row>
    <row r="37" spans="1:8" ht="38.25" x14ac:dyDescent="0.2">
      <c r="A37" s="66" t="s">
        <v>25</v>
      </c>
      <c r="B37" s="132"/>
      <c r="C37" s="128"/>
      <c r="D37" s="128"/>
      <c r="E37" s="128"/>
      <c r="F37" s="128"/>
      <c r="G37" s="128"/>
      <c r="H37" s="128"/>
    </row>
    <row r="38" spans="1:8" ht="38.25" x14ac:dyDescent="0.2">
      <c r="A38" s="66" t="s">
        <v>89</v>
      </c>
      <c r="B38" s="133"/>
      <c r="C38" s="128"/>
      <c r="D38" s="130">
        <v>26000</v>
      </c>
      <c r="E38" s="131"/>
      <c r="F38" s="131"/>
      <c r="G38" s="131"/>
      <c r="H38" s="131"/>
    </row>
    <row r="39" spans="1:8" ht="38.25" x14ac:dyDescent="0.2">
      <c r="A39" s="66" t="s">
        <v>26</v>
      </c>
      <c r="B39" s="132"/>
      <c r="C39" s="128">
        <v>271500</v>
      </c>
      <c r="D39" s="128"/>
      <c r="E39" s="128"/>
      <c r="F39" s="128"/>
      <c r="G39" s="128"/>
      <c r="H39" s="128"/>
    </row>
    <row r="40" spans="1:8" ht="13.5" customHeight="1" x14ac:dyDescent="0.2">
      <c r="A40" s="66" t="s">
        <v>24</v>
      </c>
      <c r="B40" s="132"/>
      <c r="C40" s="128"/>
      <c r="D40" s="128"/>
      <c r="E40" s="128"/>
      <c r="F40" s="128">
        <v>20000</v>
      </c>
      <c r="G40" s="128"/>
      <c r="H40" s="128"/>
    </row>
    <row r="41" spans="1:8" ht="33.75" customHeight="1" x14ac:dyDescent="0.2">
      <c r="A41" s="66" t="s">
        <v>27</v>
      </c>
      <c r="B41" s="132">
        <v>1192064</v>
      </c>
      <c r="C41" s="128"/>
      <c r="D41" s="128"/>
      <c r="E41" s="128"/>
      <c r="F41" s="128"/>
      <c r="G41" s="128"/>
      <c r="H41" s="128"/>
    </row>
    <row r="42" spans="1:8" s="30" customFormat="1" ht="45" customHeight="1" thickBot="1" x14ac:dyDescent="0.25">
      <c r="A42" s="67" t="s">
        <v>28</v>
      </c>
      <c r="B42" s="132"/>
      <c r="C42" s="128"/>
      <c r="D42" s="128"/>
      <c r="E42" s="128"/>
      <c r="F42" s="128"/>
      <c r="G42" s="128"/>
      <c r="H42" s="128"/>
    </row>
    <row r="43" spans="1:8" s="30" customFormat="1" ht="27" customHeight="1" thickBot="1" x14ac:dyDescent="0.25">
      <c r="A43" s="47" t="s">
        <v>29</v>
      </c>
      <c r="B43" s="134">
        <f t="shared" ref="B43:H43" si="2">SUM(B35:B42)</f>
        <v>9701228</v>
      </c>
      <c r="C43" s="134">
        <f t="shared" si="2"/>
        <v>271500</v>
      </c>
      <c r="D43" s="134">
        <f t="shared" si="2"/>
        <v>26000</v>
      </c>
      <c r="E43" s="134">
        <f t="shared" si="2"/>
        <v>71751.08</v>
      </c>
      <c r="F43" s="134">
        <f t="shared" si="2"/>
        <v>20000</v>
      </c>
      <c r="G43" s="134">
        <f t="shared" si="2"/>
        <v>0</v>
      </c>
      <c r="H43" s="135">
        <f t="shared" si="2"/>
        <v>0</v>
      </c>
    </row>
    <row r="44" spans="1:8" ht="39.75" customHeight="1" thickBot="1" x14ac:dyDescent="0.25">
      <c r="A44" s="36" t="s">
        <v>122</v>
      </c>
      <c r="B44" s="147">
        <f>SUM(B43:H43)</f>
        <v>10090479.08</v>
      </c>
      <c r="C44" s="147"/>
      <c r="D44" s="147"/>
      <c r="E44" s="147"/>
      <c r="F44" s="147"/>
      <c r="G44" s="147"/>
      <c r="H44" s="147"/>
    </row>
    <row r="46" spans="1:8" ht="22.5" customHeight="1" x14ac:dyDescent="0.2">
      <c r="E46" s="150" t="s">
        <v>128</v>
      </c>
      <c r="F46" s="150"/>
    </row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22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80" ht="16.5" customHeight="1" x14ac:dyDescent="0.2"/>
    <row r="104" ht="11.25" customHeight="1" x14ac:dyDescent="0.2"/>
    <row r="105" ht="24" customHeight="1" x14ac:dyDescent="0.2"/>
    <row r="106" ht="15" customHeight="1" x14ac:dyDescent="0.2"/>
    <row r="107" ht="11.25" customHeight="1" x14ac:dyDescent="0.2"/>
    <row r="109" ht="13.5" customHeight="1" x14ac:dyDescent="0.2"/>
    <row r="110" ht="12.75" customHeight="1" x14ac:dyDescent="0.2"/>
    <row r="117" ht="19.5" customHeight="1" x14ac:dyDescent="0.2"/>
    <row r="118" ht="15" customHeight="1" x14ac:dyDescent="0.2"/>
    <row r="125" ht="22.5" customHeight="1" x14ac:dyDescent="0.2"/>
    <row r="130" ht="13.5" customHeight="1" x14ac:dyDescent="0.2"/>
    <row r="131" ht="13.5" customHeight="1" x14ac:dyDescent="0.2"/>
    <row r="132" ht="13.5" customHeight="1" x14ac:dyDescent="0.2"/>
    <row r="144" ht="18" customHeight="1" x14ac:dyDescent="0.2"/>
    <row r="145" ht="28.5" customHeight="1" x14ac:dyDescent="0.2"/>
    <row r="149" ht="17.25" customHeight="1" x14ac:dyDescent="0.2"/>
    <row r="150" ht="13.5" customHeight="1" x14ac:dyDescent="0.2"/>
    <row r="156" ht="22.5" customHeight="1" x14ac:dyDescent="0.2"/>
    <row r="157" ht="22.5" customHeight="1" x14ac:dyDescent="0.2"/>
  </sheetData>
  <sheetProtection selectLockedCells="1" selectUnlockedCells="1"/>
  <mergeCells count="10">
    <mergeCell ref="E46:F46"/>
    <mergeCell ref="B29:H29"/>
    <mergeCell ref="B44:H44"/>
    <mergeCell ref="A30:B30"/>
    <mergeCell ref="B33:H33"/>
    <mergeCell ref="A1:H1"/>
    <mergeCell ref="B3:H3"/>
    <mergeCell ref="B14:H14"/>
    <mergeCell ref="A16:B16"/>
    <mergeCell ref="B18:H18"/>
  </mergeCells>
  <printOptions horizontalCentered="1"/>
  <pageMargins left="0.19652777777777777" right="0.19652777777777777" top="0.43333333333333335" bottom="0.39374999999999999" header="0.51180555555555551" footer="0.31527777777777777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16383" man="1"/>
    <brk id="78" max="16383" man="1"/>
    <brk id="1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3" sqref="A3"/>
      <selection pane="bottomRight" activeCell="C97" sqref="C97"/>
    </sheetView>
  </sheetViews>
  <sheetFormatPr defaultColWidth="11.42578125" defaultRowHeight="12.75" x14ac:dyDescent="0.2"/>
  <cols>
    <col min="1" max="1" width="8.85546875" style="105" customWidth="1"/>
    <col min="2" max="2" width="45.85546875" style="99" customWidth="1"/>
    <col min="3" max="3" width="19.7109375" style="73" bestFit="1" customWidth="1"/>
    <col min="4" max="4" width="17.85546875" style="74" bestFit="1" customWidth="1"/>
    <col min="5" max="5" width="15.5703125" style="74" bestFit="1" customWidth="1"/>
    <col min="6" max="6" width="14.5703125" style="74" customWidth="1"/>
    <col min="7" max="7" width="17.85546875" style="74" bestFit="1" customWidth="1"/>
    <col min="8" max="8" width="11.7109375" style="74" customWidth="1"/>
    <col min="9" max="10" width="13.140625" style="74" customWidth="1"/>
    <col min="11" max="11" width="8.140625" style="74" customWidth="1"/>
    <col min="12" max="12" width="17.85546875" style="74" customWidth="1"/>
    <col min="13" max="13" width="19.7109375" style="74" customWidth="1"/>
    <col min="14" max="16384" width="11.42578125" style="68"/>
  </cols>
  <sheetData>
    <row r="1" spans="1:13" ht="17.25" customHeight="1" x14ac:dyDescent="0.2">
      <c r="A1" s="100" t="s">
        <v>104</v>
      </c>
      <c r="B1" s="90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80" customFormat="1" ht="17.25" customHeight="1" x14ac:dyDescent="0.2">
      <c r="A2" s="100" t="s">
        <v>105</v>
      </c>
      <c r="B2" s="91">
        <v>66045650689</v>
      </c>
      <c r="C2" s="77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45.75" customHeight="1" x14ac:dyDescent="0.2">
      <c r="A3" s="165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s="72" customFormat="1" ht="101.25" x14ac:dyDescent="0.2">
      <c r="A4" s="109" t="s">
        <v>31</v>
      </c>
      <c r="B4" s="106" t="s">
        <v>32</v>
      </c>
      <c r="C4" s="106" t="s">
        <v>112</v>
      </c>
      <c r="D4" s="106" t="s">
        <v>84</v>
      </c>
      <c r="E4" s="106" t="s">
        <v>33</v>
      </c>
      <c r="F4" s="106" t="s">
        <v>19</v>
      </c>
      <c r="G4" s="106" t="s">
        <v>94</v>
      </c>
      <c r="H4" s="106" t="s">
        <v>102</v>
      </c>
      <c r="I4" s="106" t="s">
        <v>110</v>
      </c>
      <c r="J4" s="106" t="s">
        <v>21</v>
      </c>
      <c r="K4" s="107" t="s">
        <v>87</v>
      </c>
      <c r="L4" s="108" t="s">
        <v>80</v>
      </c>
      <c r="M4" s="110" t="s">
        <v>113</v>
      </c>
    </row>
    <row r="5" spans="1:13" s="81" customFormat="1" ht="27.75" customHeight="1" x14ac:dyDescent="0.2">
      <c r="A5" s="111"/>
      <c r="B5" s="120" t="s">
        <v>106</v>
      </c>
      <c r="C5" s="119">
        <v>10090479.08</v>
      </c>
      <c r="D5" s="119">
        <f>D6+D20+D61+D81</f>
        <v>1192064</v>
      </c>
      <c r="E5" s="119">
        <f>E6+E20+E61+E81</f>
        <v>271500</v>
      </c>
      <c r="F5" s="119">
        <f>F6+F20+F61+F81</f>
        <v>26000</v>
      </c>
      <c r="G5" s="119">
        <f>G6+G20+G61+G81</f>
        <v>8509164</v>
      </c>
      <c r="H5" s="119">
        <f>H6+H20+H61+H81</f>
        <v>6751.08</v>
      </c>
      <c r="I5" s="119">
        <v>65000</v>
      </c>
      <c r="J5" s="119">
        <f>J6+J20+J61+J81</f>
        <v>20000</v>
      </c>
      <c r="K5" s="119">
        <f>K6+K20+K61+K81</f>
        <v>0</v>
      </c>
      <c r="L5" s="119">
        <v>10090479.08</v>
      </c>
      <c r="M5" s="119">
        <v>10090479.08</v>
      </c>
    </row>
    <row r="6" spans="1:13" s="81" customFormat="1" ht="17.25" customHeight="1" x14ac:dyDescent="0.2">
      <c r="A6" s="153" t="s">
        <v>34</v>
      </c>
      <c r="B6" s="154"/>
      <c r="C6" s="83">
        <f t="shared" ref="C6:C11" si="0">SUM(D6:K6)</f>
        <v>8509164</v>
      </c>
      <c r="D6" s="83">
        <f t="shared" ref="D6:G8" si="1">D7</f>
        <v>0</v>
      </c>
      <c r="E6" s="83">
        <f t="shared" si="1"/>
        <v>0</v>
      </c>
      <c r="F6" s="83">
        <f t="shared" si="1"/>
        <v>0</v>
      </c>
      <c r="G6" s="83">
        <f t="shared" si="1"/>
        <v>8509164</v>
      </c>
      <c r="H6" s="83">
        <f t="shared" ref="H6:K8" si="2">H7</f>
        <v>0</v>
      </c>
      <c r="I6" s="83"/>
      <c r="J6" s="83">
        <f t="shared" si="2"/>
        <v>0</v>
      </c>
      <c r="K6" s="83">
        <f t="shared" si="2"/>
        <v>0</v>
      </c>
      <c r="L6" s="83">
        <f t="shared" ref="L6:L11" si="3">SUM(M6:S6)</f>
        <v>8509164</v>
      </c>
      <c r="M6" s="83">
        <v>8509164</v>
      </c>
    </row>
    <row r="7" spans="1:13" s="81" customFormat="1" ht="17.25" customHeight="1" x14ac:dyDescent="0.2">
      <c r="A7" s="155" t="s">
        <v>35</v>
      </c>
      <c r="B7" s="156"/>
      <c r="C7" s="84">
        <f t="shared" si="0"/>
        <v>8509164</v>
      </c>
      <c r="D7" s="84">
        <f t="shared" si="1"/>
        <v>0</v>
      </c>
      <c r="E7" s="84">
        <f t="shared" si="1"/>
        <v>0</v>
      </c>
      <c r="F7" s="84">
        <f t="shared" si="1"/>
        <v>0</v>
      </c>
      <c r="G7" s="84">
        <f t="shared" si="1"/>
        <v>8509164</v>
      </c>
      <c r="H7" s="84">
        <f t="shared" si="2"/>
        <v>0</v>
      </c>
      <c r="I7" s="84"/>
      <c r="J7" s="84">
        <f t="shared" si="2"/>
        <v>0</v>
      </c>
      <c r="K7" s="84">
        <f t="shared" si="2"/>
        <v>0</v>
      </c>
      <c r="L7" s="84">
        <f t="shared" si="3"/>
        <v>8356813</v>
      </c>
      <c r="M7" s="84">
        <v>8356813</v>
      </c>
    </row>
    <row r="8" spans="1:13" s="81" customFormat="1" ht="17.25" customHeight="1" x14ac:dyDescent="0.2">
      <c r="A8" s="112">
        <v>3</v>
      </c>
      <c r="B8" s="92" t="s">
        <v>36</v>
      </c>
      <c r="C8" s="85">
        <f t="shared" si="0"/>
        <v>8509164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v>8509164</v>
      </c>
      <c r="H8" s="85">
        <f t="shared" si="2"/>
        <v>0</v>
      </c>
      <c r="I8" s="85"/>
      <c r="J8" s="85">
        <f t="shared" si="2"/>
        <v>0</v>
      </c>
      <c r="K8" s="85">
        <f t="shared" si="2"/>
        <v>0</v>
      </c>
      <c r="L8" s="85">
        <f t="shared" si="3"/>
        <v>8509164</v>
      </c>
      <c r="M8" s="85">
        <v>8509164</v>
      </c>
    </row>
    <row r="9" spans="1:13" s="81" customFormat="1" ht="17.25" customHeight="1" x14ac:dyDescent="0.2">
      <c r="A9" s="112">
        <v>31</v>
      </c>
      <c r="B9" s="92" t="s">
        <v>37</v>
      </c>
      <c r="C9" s="85">
        <f t="shared" si="0"/>
        <v>8486700</v>
      </c>
      <c r="D9" s="85">
        <f>D10+D13+D15</f>
        <v>0</v>
      </c>
      <c r="E9" s="85">
        <f>E10+E13+E15</f>
        <v>0</v>
      </c>
      <c r="F9" s="85">
        <f>F10+F13+F15</f>
        <v>0</v>
      </c>
      <c r="G9" s="85">
        <f>G10+G13+G15</f>
        <v>8486700</v>
      </c>
      <c r="H9" s="85">
        <f t="shared" ref="H9:K9" si="4">H10+H13+H15</f>
        <v>0</v>
      </c>
      <c r="I9" s="85"/>
      <c r="J9" s="85">
        <f t="shared" si="4"/>
        <v>0</v>
      </c>
      <c r="K9" s="85">
        <f t="shared" si="4"/>
        <v>0</v>
      </c>
      <c r="L9" s="85">
        <f t="shared" si="3"/>
        <v>8486700</v>
      </c>
      <c r="M9" s="85">
        <v>8486700</v>
      </c>
    </row>
    <row r="10" spans="1:13" s="78" customFormat="1" ht="17.25" customHeight="1" x14ac:dyDescent="0.2">
      <c r="A10" s="112">
        <v>311</v>
      </c>
      <c r="B10" s="92" t="s">
        <v>38</v>
      </c>
      <c r="C10" s="85">
        <f t="shared" si="0"/>
        <v>7100000</v>
      </c>
      <c r="D10" s="85">
        <f>SUM(D11:D12)</f>
        <v>0</v>
      </c>
      <c r="E10" s="85">
        <f>SUM(E11:E12)</f>
        <v>0</v>
      </c>
      <c r="F10" s="85">
        <f>SUM(F11:F12)</f>
        <v>0</v>
      </c>
      <c r="G10" s="85">
        <f>SUM(G11:G12)</f>
        <v>7100000</v>
      </c>
      <c r="H10" s="85">
        <f t="shared" ref="H10:K10" si="5">SUM(H11:H12)</f>
        <v>0</v>
      </c>
      <c r="I10" s="85"/>
      <c r="J10" s="85">
        <f t="shared" si="5"/>
        <v>0</v>
      </c>
      <c r="K10" s="85">
        <f t="shared" si="5"/>
        <v>0</v>
      </c>
      <c r="L10" s="85">
        <f t="shared" si="3"/>
        <v>7100000</v>
      </c>
      <c r="M10" s="85">
        <v>7100000</v>
      </c>
    </row>
    <row r="11" spans="1:13" s="78" customFormat="1" ht="17.25" customHeight="1" x14ac:dyDescent="0.2">
      <c r="A11" s="113">
        <v>3111</v>
      </c>
      <c r="B11" s="93" t="s">
        <v>39</v>
      </c>
      <c r="C11" s="86">
        <f t="shared" si="0"/>
        <v>6905000</v>
      </c>
      <c r="D11" s="86"/>
      <c r="E11" s="86"/>
      <c r="F11" s="86"/>
      <c r="G11" s="86">
        <v>6905000</v>
      </c>
      <c r="H11" s="86"/>
      <c r="I11" s="86"/>
      <c r="J11" s="86"/>
      <c r="K11" s="86"/>
      <c r="L11" s="86">
        <f t="shared" si="3"/>
        <v>6905000</v>
      </c>
      <c r="M11" s="86">
        <v>6905000</v>
      </c>
    </row>
    <row r="12" spans="1:13" s="78" customFormat="1" ht="17.25" customHeight="1" x14ac:dyDescent="0.2">
      <c r="A12" s="113">
        <v>3113</v>
      </c>
      <c r="B12" s="93" t="s">
        <v>100</v>
      </c>
      <c r="C12" s="86">
        <v>195000</v>
      </c>
      <c r="D12" s="86"/>
      <c r="E12" s="86"/>
      <c r="F12" s="86"/>
      <c r="G12" s="86">
        <v>195000</v>
      </c>
      <c r="H12" s="86"/>
      <c r="I12" s="86"/>
      <c r="J12" s="86"/>
      <c r="K12" s="86"/>
      <c r="L12" s="86">
        <v>195000</v>
      </c>
      <c r="M12" s="86">
        <v>195000</v>
      </c>
    </row>
    <row r="13" spans="1:13" s="81" customFormat="1" ht="17.25" customHeight="1" x14ac:dyDescent="0.2">
      <c r="A13" s="112">
        <v>312</v>
      </c>
      <c r="B13" s="92" t="s">
        <v>40</v>
      </c>
      <c r="C13" s="85">
        <f>SUM(D13:K13)</f>
        <v>175000</v>
      </c>
      <c r="D13" s="85">
        <f>SUM(D14:D14)</f>
        <v>0</v>
      </c>
      <c r="E13" s="85">
        <f>SUM(E14:E14)</f>
        <v>0</v>
      </c>
      <c r="F13" s="85">
        <f>SUM(F14:F14)</f>
        <v>0</v>
      </c>
      <c r="G13" s="85">
        <f>SUM(G14:G14)</f>
        <v>175000</v>
      </c>
      <c r="H13" s="85">
        <f t="shared" ref="H13:K13" si="6">SUM(H14:H14)</f>
        <v>0</v>
      </c>
      <c r="I13" s="85"/>
      <c r="J13" s="85">
        <f t="shared" si="6"/>
        <v>0</v>
      </c>
      <c r="K13" s="85">
        <f t="shared" si="6"/>
        <v>0</v>
      </c>
      <c r="L13" s="85">
        <f>SUM(M13:S13)</f>
        <v>175000</v>
      </c>
      <c r="M13" s="85">
        <v>175000</v>
      </c>
    </row>
    <row r="14" spans="1:13" s="78" customFormat="1" ht="17.25" customHeight="1" x14ac:dyDescent="0.2">
      <c r="A14" s="113">
        <v>3121</v>
      </c>
      <c r="B14" s="93" t="s">
        <v>40</v>
      </c>
      <c r="C14" s="86">
        <f>SUM(D14:K14)</f>
        <v>175000</v>
      </c>
      <c r="D14" s="86"/>
      <c r="E14" s="86"/>
      <c r="F14" s="86"/>
      <c r="G14" s="86">
        <v>175000</v>
      </c>
      <c r="H14" s="86"/>
      <c r="I14" s="86"/>
      <c r="J14" s="86"/>
      <c r="K14" s="86"/>
      <c r="L14" s="86">
        <f>SUM(M14:S14)</f>
        <v>175000</v>
      </c>
      <c r="M14" s="86">
        <v>175000</v>
      </c>
    </row>
    <row r="15" spans="1:13" s="81" customFormat="1" ht="17.25" customHeight="1" x14ac:dyDescent="0.2">
      <c r="A15" s="112">
        <v>313</v>
      </c>
      <c r="B15" s="92" t="s">
        <v>41</v>
      </c>
      <c r="C15" s="85">
        <f>SUM(D15:K15)</f>
        <v>1211700</v>
      </c>
      <c r="D15" s="85">
        <f>SUM(D16:D17)</f>
        <v>0</v>
      </c>
      <c r="E15" s="85">
        <f>SUM(E16:E17)</f>
        <v>0</v>
      </c>
      <c r="F15" s="85">
        <f>SUM(F16:F17)</f>
        <v>0</v>
      </c>
      <c r="G15" s="85">
        <f>SUM(G16:G17)</f>
        <v>1211700</v>
      </c>
      <c r="H15" s="85">
        <f t="shared" ref="H15:K15" si="7">SUM(H16:H17)</f>
        <v>0</v>
      </c>
      <c r="I15" s="85"/>
      <c r="J15" s="85">
        <f t="shared" si="7"/>
        <v>0</v>
      </c>
      <c r="K15" s="85">
        <f t="shared" si="7"/>
        <v>0</v>
      </c>
      <c r="L15" s="85">
        <f>SUM(M15:S15)</f>
        <v>1211700</v>
      </c>
      <c r="M15" s="85">
        <v>1211700</v>
      </c>
    </row>
    <row r="16" spans="1:13" s="78" customFormat="1" ht="17.25" customHeight="1" x14ac:dyDescent="0.2">
      <c r="A16" s="113">
        <v>3132</v>
      </c>
      <c r="B16" s="93" t="s">
        <v>99</v>
      </c>
      <c r="C16" s="86">
        <f>SUM(D16:K16)</f>
        <v>1091700</v>
      </c>
      <c r="D16" s="86"/>
      <c r="E16" s="86"/>
      <c r="F16" s="86"/>
      <c r="G16" s="86">
        <v>1091700</v>
      </c>
      <c r="H16" s="86"/>
      <c r="I16" s="86"/>
      <c r="J16" s="86"/>
      <c r="K16" s="86"/>
      <c r="L16" s="86">
        <f>SUM(M16:S16)</f>
        <v>1091700</v>
      </c>
      <c r="M16" s="86">
        <v>1091700</v>
      </c>
    </row>
    <row r="17" spans="1:15" s="78" customFormat="1" ht="17.25" customHeight="1" x14ac:dyDescent="0.2">
      <c r="A17" s="113">
        <v>3133</v>
      </c>
      <c r="B17" s="93" t="s">
        <v>43</v>
      </c>
      <c r="C17" s="86">
        <f>SUM(D17:K17)</f>
        <v>120000</v>
      </c>
      <c r="D17" s="86"/>
      <c r="E17" s="86"/>
      <c r="F17" s="86"/>
      <c r="G17" s="86">
        <v>120000</v>
      </c>
      <c r="H17" s="86"/>
      <c r="I17" s="86"/>
      <c r="J17" s="86"/>
      <c r="K17" s="86"/>
      <c r="L17" s="86">
        <f>SUM(M17:S17)</f>
        <v>120000</v>
      </c>
      <c r="M17" s="86">
        <v>120000</v>
      </c>
    </row>
    <row r="18" spans="1:15" s="81" customFormat="1" ht="17.25" customHeight="1" x14ac:dyDescent="0.2">
      <c r="A18" s="112">
        <v>329</v>
      </c>
      <c r="B18" s="92" t="s">
        <v>101</v>
      </c>
      <c r="C18" s="85">
        <v>22464</v>
      </c>
      <c r="D18" s="85">
        <f>SUM(D19:D19)</f>
        <v>0</v>
      </c>
      <c r="E18" s="85">
        <f>SUM(E19:E19)</f>
        <v>0</v>
      </c>
      <c r="F18" s="85">
        <f>SUM(F19:F19)</f>
        <v>0</v>
      </c>
      <c r="G18" s="85">
        <f>SUM(G19:G19)</f>
        <v>22464</v>
      </c>
      <c r="H18" s="85">
        <f t="shared" ref="H18:K18" si="8">SUM(H19:H19)</f>
        <v>0</v>
      </c>
      <c r="I18" s="85"/>
      <c r="J18" s="85">
        <f t="shared" si="8"/>
        <v>0</v>
      </c>
      <c r="K18" s="85">
        <f t="shared" si="8"/>
        <v>0</v>
      </c>
      <c r="L18" s="85">
        <v>22464</v>
      </c>
      <c r="M18" s="85">
        <v>22464</v>
      </c>
    </row>
    <row r="19" spans="1:15" s="78" customFormat="1" ht="17.25" customHeight="1" x14ac:dyDescent="0.2">
      <c r="A19" s="113">
        <v>3295</v>
      </c>
      <c r="B19" s="93" t="s">
        <v>107</v>
      </c>
      <c r="C19" s="86">
        <v>22464</v>
      </c>
      <c r="D19" s="86"/>
      <c r="E19" s="86"/>
      <c r="F19" s="86"/>
      <c r="G19" s="86">
        <v>22464</v>
      </c>
      <c r="H19" s="86"/>
      <c r="I19" s="86"/>
      <c r="J19" s="86"/>
      <c r="K19" s="86"/>
      <c r="L19" s="86">
        <v>22464</v>
      </c>
      <c r="M19" s="86">
        <v>22464</v>
      </c>
    </row>
    <row r="20" spans="1:15" s="81" customFormat="1" ht="30" customHeight="1" x14ac:dyDescent="0.2">
      <c r="A20" s="153" t="s">
        <v>83</v>
      </c>
      <c r="B20" s="154"/>
      <c r="C20" s="83">
        <v>1317315.08</v>
      </c>
      <c r="D20" s="83">
        <f t="shared" ref="D20:K20" si="9">D21+D55</f>
        <v>1140064</v>
      </c>
      <c r="E20" s="83">
        <f t="shared" si="9"/>
        <v>124500</v>
      </c>
      <c r="F20" s="83">
        <f t="shared" si="9"/>
        <v>26000</v>
      </c>
      <c r="G20" s="83">
        <f t="shared" si="9"/>
        <v>0</v>
      </c>
      <c r="H20" s="83">
        <f t="shared" si="9"/>
        <v>6751.08</v>
      </c>
      <c r="I20" s="83"/>
      <c r="J20" s="83">
        <f t="shared" si="9"/>
        <v>20000</v>
      </c>
      <c r="K20" s="83">
        <f t="shared" si="9"/>
        <v>0</v>
      </c>
      <c r="L20" s="83">
        <v>1317315.08</v>
      </c>
      <c r="M20" s="83">
        <v>1317315.08</v>
      </c>
    </row>
    <row r="21" spans="1:15" s="81" customFormat="1" ht="17.25" customHeight="1" x14ac:dyDescent="0.2">
      <c r="A21" s="157" t="s">
        <v>44</v>
      </c>
      <c r="B21" s="158"/>
      <c r="C21" s="84">
        <v>1216151.08</v>
      </c>
      <c r="D21" s="84">
        <f t="shared" ref="D21:K21" si="10">D22</f>
        <v>1038900</v>
      </c>
      <c r="E21" s="84">
        <f t="shared" si="10"/>
        <v>124500</v>
      </c>
      <c r="F21" s="84">
        <f t="shared" si="10"/>
        <v>26000</v>
      </c>
      <c r="G21" s="84">
        <f t="shared" si="10"/>
        <v>0</v>
      </c>
      <c r="H21" s="84">
        <f t="shared" si="10"/>
        <v>6751.08</v>
      </c>
      <c r="I21" s="84"/>
      <c r="J21" s="84">
        <f t="shared" si="10"/>
        <v>20000</v>
      </c>
      <c r="K21" s="84">
        <f t="shared" si="10"/>
        <v>0</v>
      </c>
      <c r="L21" s="84">
        <v>1266950</v>
      </c>
      <c r="M21" s="84">
        <v>1266950</v>
      </c>
    </row>
    <row r="22" spans="1:15" s="81" customFormat="1" ht="17.25" customHeight="1" x14ac:dyDescent="0.2">
      <c r="A22" s="112">
        <v>3</v>
      </c>
      <c r="B22" s="92" t="s">
        <v>36</v>
      </c>
      <c r="C22" s="85">
        <v>1216151.08</v>
      </c>
      <c r="D22" s="85">
        <f t="shared" ref="D22:K22" si="11">D23+D51</f>
        <v>1038900</v>
      </c>
      <c r="E22" s="85">
        <f t="shared" si="11"/>
        <v>124500</v>
      </c>
      <c r="F22" s="85">
        <f t="shared" si="11"/>
        <v>26000</v>
      </c>
      <c r="G22" s="85">
        <f t="shared" si="11"/>
        <v>0</v>
      </c>
      <c r="H22" s="85">
        <f t="shared" si="11"/>
        <v>6751.08</v>
      </c>
      <c r="I22" s="85"/>
      <c r="J22" s="85">
        <f t="shared" si="11"/>
        <v>20000</v>
      </c>
      <c r="K22" s="85">
        <f t="shared" si="11"/>
        <v>0</v>
      </c>
      <c r="L22" s="85">
        <v>1266950</v>
      </c>
      <c r="M22" s="85">
        <v>1266950</v>
      </c>
    </row>
    <row r="23" spans="1:15" s="81" customFormat="1" ht="17.25" customHeight="1" x14ac:dyDescent="0.2">
      <c r="A23" s="112">
        <v>32</v>
      </c>
      <c r="B23" s="92" t="s">
        <v>45</v>
      </c>
      <c r="C23" s="85">
        <v>1206451.08</v>
      </c>
      <c r="D23" s="85">
        <f t="shared" ref="D23:K23" si="12">D24+D29+D34+D45+D43</f>
        <v>1033900</v>
      </c>
      <c r="E23" s="85">
        <f t="shared" si="12"/>
        <v>122000</v>
      </c>
      <c r="F23" s="85">
        <f t="shared" si="12"/>
        <v>26000</v>
      </c>
      <c r="G23" s="85">
        <f t="shared" si="12"/>
        <v>0</v>
      </c>
      <c r="H23" s="85">
        <f t="shared" si="12"/>
        <v>6751.08</v>
      </c>
      <c r="I23" s="85"/>
      <c r="J23" s="85">
        <v>20000</v>
      </c>
      <c r="K23" s="85">
        <f t="shared" si="12"/>
        <v>0</v>
      </c>
      <c r="L23" s="85">
        <v>1242150</v>
      </c>
      <c r="M23" s="85">
        <v>1242150</v>
      </c>
    </row>
    <row r="24" spans="1:15" s="78" customFormat="1" ht="17.25" customHeight="1" x14ac:dyDescent="0.2">
      <c r="A24" s="112">
        <v>321</v>
      </c>
      <c r="B24" s="93" t="s">
        <v>46</v>
      </c>
      <c r="C24" s="85">
        <v>457500</v>
      </c>
      <c r="D24" s="85">
        <f t="shared" ref="D24:K24" si="13">SUM(D25:D28)</f>
        <v>407000</v>
      </c>
      <c r="E24" s="85">
        <f t="shared" si="13"/>
        <v>22000</v>
      </c>
      <c r="F24" s="85">
        <f t="shared" si="13"/>
        <v>26000</v>
      </c>
      <c r="G24" s="85">
        <f t="shared" si="13"/>
        <v>0</v>
      </c>
      <c r="H24" s="85">
        <f t="shared" si="13"/>
        <v>0</v>
      </c>
      <c r="I24" s="85"/>
      <c r="J24" s="85">
        <v>2200</v>
      </c>
      <c r="K24" s="85">
        <f t="shared" si="13"/>
        <v>0</v>
      </c>
      <c r="L24" s="85">
        <v>457200</v>
      </c>
      <c r="M24" s="85">
        <v>457200</v>
      </c>
    </row>
    <row r="25" spans="1:15" s="78" customFormat="1" ht="17.25" customHeight="1" x14ac:dyDescent="0.2">
      <c r="A25" s="113">
        <v>3211</v>
      </c>
      <c r="B25" s="93" t="s">
        <v>47</v>
      </c>
      <c r="C25" s="86">
        <v>78200</v>
      </c>
      <c r="D25" s="87">
        <v>30000</v>
      </c>
      <c r="E25" s="86">
        <v>20000</v>
      </c>
      <c r="F25" s="86">
        <v>26000</v>
      </c>
      <c r="G25" s="86">
        <v>0</v>
      </c>
      <c r="H25" s="86">
        <v>0</v>
      </c>
      <c r="I25" s="86"/>
      <c r="J25" s="86">
        <v>2200</v>
      </c>
      <c r="K25" s="86">
        <v>0</v>
      </c>
      <c r="L25" s="86">
        <v>78200</v>
      </c>
      <c r="M25" s="86">
        <v>78200</v>
      </c>
    </row>
    <row r="26" spans="1:15" s="78" customFormat="1" ht="17.25" customHeight="1" x14ac:dyDescent="0.2">
      <c r="A26" s="113">
        <v>3212</v>
      </c>
      <c r="B26" s="93" t="s">
        <v>48</v>
      </c>
      <c r="C26" s="86">
        <v>360000</v>
      </c>
      <c r="D26" s="87">
        <v>360000</v>
      </c>
      <c r="E26" s="86"/>
      <c r="F26" s="86"/>
      <c r="G26" s="86"/>
      <c r="H26" s="86"/>
      <c r="I26" s="86"/>
      <c r="J26" s="86"/>
      <c r="K26" s="86"/>
      <c r="L26" s="86">
        <v>360000</v>
      </c>
      <c r="M26" s="86">
        <v>360000</v>
      </c>
    </row>
    <row r="27" spans="1:15" s="78" customFormat="1" ht="17.25" customHeight="1" x14ac:dyDescent="0.2">
      <c r="A27" s="113">
        <v>3213</v>
      </c>
      <c r="B27" s="93" t="s">
        <v>49</v>
      </c>
      <c r="C27" s="86">
        <v>13000</v>
      </c>
      <c r="D27" s="87">
        <v>11000</v>
      </c>
      <c r="E27" s="86">
        <v>2000</v>
      </c>
      <c r="F27" s="86"/>
      <c r="G27" s="86"/>
      <c r="H27" s="86"/>
      <c r="I27" s="86"/>
      <c r="J27" s="86"/>
      <c r="K27" s="86"/>
      <c r="L27" s="86">
        <v>13000</v>
      </c>
      <c r="M27" s="86">
        <v>13000</v>
      </c>
    </row>
    <row r="28" spans="1:15" s="78" customFormat="1" ht="17.25" customHeight="1" x14ac:dyDescent="0.2">
      <c r="A28" s="113">
        <v>3214</v>
      </c>
      <c r="B28" s="93" t="s">
        <v>50</v>
      </c>
      <c r="C28" s="86">
        <f>SUM(D28:K28)</f>
        <v>6000</v>
      </c>
      <c r="D28" s="87">
        <v>6000</v>
      </c>
      <c r="E28" s="86"/>
      <c r="F28" s="86"/>
      <c r="G28" s="86"/>
      <c r="H28" s="86"/>
      <c r="I28" s="86"/>
      <c r="J28" s="86"/>
      <c r="K28" s="86"/>
      <c r="L28" s="86">
        <f>SUM(M28:S28)</f>
        <v>6000</v>
      </c>
      <c r="M28" s="86">
        <v>6000</v>
      </c>
    </row>
    <row r="29" spans="1:15" s="78" customFormat="1" ht="17.25" customHeight="1" x14ac:dyDescent="0.2">
      <c r="A29" s="112">
        <v>322</v>
      </c>
      <c r="B29" s="92" t="s">
        <v>51</v>
      </c>
      <c r="C29" s="85">
        <v>469850</v>
      </c>
      <c r="D29" s="85">
        <f t="shared" ref="D29:K29" si="14">SUM(D30:D33)</f>
        <v>455850</v>
      </c>
      <c r="E29" s="85">
        <f t="shared" si="14"/>
        <v>23000</v>
      </c>
      <c r="F29" s="85">
        <f t="shared" si="14"/>
        <v>0</v>
      </c>
      <c r="G29" s="85">
        <f t="shared" si="14"/>
        <v>0</v>
      </c>
      <c r="H29" s="85">
        <f t="shared" si="14"/>
        <v>0</v>
      </c>
      <c r="I29" s="85"/>
      <c r="J29" s="85">
        <f t="shared" si="14"/>
        <v>0</v>
      </c>
      <c r="K29" s="85">
        <f t="shared" si="14"/>
        <v>0</v>
      </c>
      <c r="L29" s="85">
        <v>478850</v>
      </c>
      <c r="M29" s="85">
        <v>478850</v>
      </c>
      <c r="O29" s="82"/>
    </row>
    <row r="30" spans="1:15" s="78" customFormat="1" ht="17.25" customHeight="1" x14ac:dyDescent="0.2">
      <c r="A30" s="113">
        <v>3221</v>
      </c>
      <c r="B30" s="93" t="s">
        <v>52</v>
      </c>
      <c r="C30" s="86">
        <v>79850</v>
      </c>
      <c r="D30" s="87">
        <v>78850</v>
      </c>
      <c r="E30" s="86">
        <v>10000</v>
      </c>
      <c r="F30" s="86"/>
      <c r="G30" s="86"/>
      <c r="H30" s="86"/>
      <c r="I30" s="86"/>
      <c r="J30" s="86"/>
      <c r="K30" s="86"/>
      <c r="L30" s="86">
        <v>79850</v>
      </c>
      <c r="M30" s="86">
        <v>79850</v>
      </c>
    </row>
    <row r="31" spans="1:15" s="78" customFormat="1" ht="17.25" customHeight="1" x14ac:dyDescent="0.2">
      <c r="A31" s="113">
        <v>3223</v>
      </c>
      <c r="B31" s="93" t="s">
        <v>53</v>
      </c>
      <c r="C31" s="86">
        <v>378000</v>
      </c>
      <c r="D31" s="87">
        <v>367000</v>
      </c>
      <c r="E31" s="86">
        <v>11000</v>
      </c>
      <c r="F31" s="86"/>
      <c r="G31" s="86"/>
      <c r="H31" s="86"/>
      <c r="I31" s="86"/>
      <c r="J31" s="86"/>
      <c r="K31" s="86"/>
      <c r="L31" s="86">
        <v>378000</v>
      </c>
      <c r="M31" s="86">
        <v>378000</v>
      </c>
    </row>
    <row r="32" spans="1:15" s="78" customFormat="1" ht="17.25" customHeight="1" x14ac:dyDescent="0.2">
      <c r="A32" s="113">
        <v>3225</v>
      </c>
      <c r="B32" s="93" t="s">
        <v>54</v>
      </c>
      <c r="C32" s="86">
        <v>8000</v>
      </c>
      <c r="D32" s="87">
        <v>6000</v>
      </c>
      <c r="E32" s="86">
        <v>2000</v>
      </c>
      <c r="F32" s="86"/>
      <c r="G32" s="86"/>
      <c r="H32" s="86"/>
      <c r="I32" s="86"/>
      <c r="J32" s="86"/>
      <c r="K32" s="86"/>
      <c r="L32" s="86">
        <v>8000</v>
      </c>
      <c r="M32" s="86">
        <v>8000</v>
      </c>
    </row>
    <row r="33" spans="1:13" s="78" customFormat="1" ht="17.25" customHeight="1" x14ac:dyDescent="0.2">
      <c r="A33" s="113">
        <v>3227</v>
      </c>
      <c r="B33" s="93" t="s">
        <v>103</v>
      </c>
      <c r="C33" s="86">
        <v>4000</v>
      </c>
      <c r="D33" s="87">
        <v>4000</v>
      </c>
      <c r="E33" s="86"/>
      <c r="F33" s="86"/>
      <c r="G33" s="86"/>
      <c r="H33" s="86"/>
      <c r="I33" s="86"/>
      <c r="J33" s="86"/>
      <c r="K33" s="86"/>
      <c r="L33" s="86">
        <v>4000</v>
      </c>
      <c r="M33" s="86">
        <v>4000</v>
      </c>
    </row>
    <row r="34" spans="1:13" s="78" customFormat="1" ht="17.25" customHeight="1" x14ac:dyDescent="0.2">
      <c r="A34" s="112">
        <v>323</v>
      </c>
      <c r="B34" s="92" t="s">
        <v>55</v>
      </c>
      <c r="C34" s="85">
        <v>225250</v>
      </c>
      <c r="D34" s="85">
        <f>SUM(D35:D42)</f>
        <v>158750</v>
      </c>
      <c r="E34" s="85">
        <f t="shared" ref="E34:K34" si="15">SUM(E35:E42)</f>
        <v>64000</v>
      </c>
      <c r="F34" s="85">
        <f t="shared" si="15"/>
        <v>0</v>
      </c>
      <c r="G34" s="85">
        <f t="shared" si="15"/>
        <v>0</v>
      </c>
      <c r="H34" s="85">
        <f t="shared" si="15"/>
        <v>0</v>
      </c>
      <c r="I34" s="85"/>
      <c r="J34" s="85">
        <f t="shared" si="15"/>
        <v>2500</v>
      </c>
      <c r="K34" s="85">
        <f t="shared" si="15"/>
        <v>0</v>
      </c>
      <c r="L34" s="85">
        <v>225250</v>
      </c>
      <c r="M34" s="85">
        <v>225250</v>
      </c>
    </row>
    <row r="35" spans="1:13" s="78" customFormat="1" ht="17.25" customHeight="1" x14ac:dyDescent="0.2">
      <c r="A35" s="113">
        <v>3231</v>
      </c>
      <c r="B35" s="93" t="s">
        <v>56</v>
      </c>
      <c r="C35" s="86">
        <v>41000</v>
      </c>
      <c r="D35" s="87">
        <v>38000</v>
      </c>
      <c r="E35" s="86">
        <v>3000</v>
      </c>
      <c r="F35" s="86">
        <v>0</v>
      </c>
      <c r="G35" s="86"/>
      <c r="H35" s="86"/>
      <c r="I35" s="86"/>
      <c r="J35" s="86"/>
      <c r="K35" s="86"/>
      <c r="L35" s="86">
        <v>41000</v>
      </c>
      <c r="M35" s="86">
        <v>41000</v>
      </c>
    </row>
    <row r="36" spans="1:13" s="78" customFormat="1" ht="17.25" customHeight="1" x14ac:dyDescent="0.2">
      <c r="A36" s="113">
        <v>3233</v>
      </c>
      <c r="B36" s="93" t="s">
        <v>95</v>
      </c>
      <c r="C36" s="86">
        <f>SUM(D36:K36)</f>
        <v>6000</v>
      </c>
      <c r="D36" s="87">
        <v>6000</v>
      </c>
      <c r="E36" s="86"/>
      <c r="F36" s="86"/>
      <c r="G36" s="86"/>
      <c r="H36" s="86"/>
      <c r="I36" s="86"/>
      <c r="J36" s="86"/>
      <c r="K36" s="86"/>
      <c r="L36" s="86">
        <f>SUM(M36:S36)</f>
        <v>6000</v>
      </c>
      <c r="M36" s="86">
        <v>6000</v>
      </c>
    </row>
    <row r="37" spans="1:13" s="78" customFormat="1" ht="17.25" customHeight="1" x14ac:dyDescent="0.2">
      <c r="A37" s="113">
        <v>3234</v>
      </c>
      <c r="B37" s="93" t="s">
        <v>57</v>
      </c>
      <c r="C37" s="86">
        <v>54750</v>
      </c>
      <c r="D37" s="87">
        <v>54750</v>
      </c>
      <c r="E37" s="86"/>
      <c r="F37" s="86"/>
      <c r="G37" s="86"/>
      <c r="H37" s="86"/>
      <c r="I37" s="86"/>
      <c r="J37" s="86"/>
      <c r="K37" s="86"/>
      <c r="L37" s="86">
        <v>54750</v>
      </c>
      <c r="M37" s="86">
        <v>54750</v>
      </c>
    </row>
    <row r="38" spans="1:13" s="78" customFormat="1" ht="17.25" customHeight="1" x14ac:dyDescent="0.2">
      <c r="A38" s="113">
        <v>3235</v>
      </c>
      <c r="B38" s="93" t="s">
        <v>96</v>
      </c>
      <c r="C38" s="86">
        <f>SUM(D38:K38)</f>
        <v>8000</v>
      </c>
      <c r="D38" s="87">
        <v>8000</v>
      </c>
      <c r="E38" s="86"/>
      <c r="F38" s="86"/>
      <c r="G38" s="86"/>
      <c r="H38" s="86"/>
      <c r="I38" s="86"/>
      <c r="J38" s="86"/>
      <c r="K38" s="86"/>
      <c r="L38" s="86">
        <f>SUM(M38:S38)</f>
        <v>8000</v>
      </c>
      <c r="M38" s="86">
        <v>8000</v>
      </c>
    </row>
    <row r="39" spans="1:13" s="78" customFormat="1" ht="17.25" customHeight="1" x14ac:dyDescent="0.2">
      <c r="A39" s="113">
        <v>3236</v>
      </c>
      <c r="B39" s="93" t="s">
        <v>108</v>
      </c>
      <c r="C39" s="86">
        <v>18000</v>
      </c>
      <c r="D39" s="87">
        <v>15000</v>
      </c>
      <c r="E39" s="86">
        <v>3000</v>
      </c>
      <c r="F39" s="86"/>
      <c r="G39" s="86"/>
      <c r="H39" s="86"/>
      <c r="I39" s="86"/>
      <c r="J39" s="86"/>
      <c r="K39" s="86"/>
      <c r="L39" s="86">
        <v>18000</v>
      </c>
      <c r="M39" s="86">
        <v>18000</v>
      </c>
    </row>
    <row r="40" spans="1:13" s="78" customFormat="1" ht="17.25" customHeight="1" x14ac:dyDescent="0.2">
      <c r="A40" s="113">
        <v>3237</v>
      </c>
      <c r="B40" s="93" t="s">
        <v>58</v>
      </c>
      <c r="C40" s="86">
        <v>57500</v>
      </c>
      <c r="D40" s="87">
        <v>5000</v>
      </c>
      <c r="E40" s="86">
        <v>50000</v>
      </c>
      <c r="F40" s="86"/>
      <c r="G40" s="86"/>
      <c r="H40" s="86"/>
      <c r="I40" s="86"/>
      <c r="J40" s="86">
        <v>2500</v>
      </c>
      <c r="K40" s="86"/>
      <c r="L40" s="86">
        <v>57500</v>
      </c>
      <c r="M40" s="86">
        <v>57500</v>
      </c>
    </row>
    <row r="41" spans="1:13" s="78" customFormat="1" ht="17.25" customHeight="1" x14ac:dyDescent="0.2">
      <c r="A41" s="113">
        <v>3238</v>
      </c>
      <c r="B41" s="93" t="s">
        <v>59</v>
      </c>
      <c r="C41" s="86">
        <f>SUM(D41:K41)</f>
        <v>21000</v>
      </c>
      <c r="D41" s="87">
        <v>13000</v>
      </c>
      <c r="E41" s="86">
        <v>8000</v>
      </c>
      <c r="F41" s="86"/>
      <c r="G41" s="86"/>
      <c r="H41" s="86"/>
      <c r="I41" s="86"/>
      <c r="J41" s="86"/>
      <c r="K41" s="86"/>
      <c r="L41" s="86">
        <f>SUM(M41:S41)</f>
        <v>21000</v>
      </c>
      <c r="M41" s="86">
        <v>21000</v>
      </c>
    </row>
    <row r="42" spans="1:13" s="78" customFormat="1" ht="17.25" customHeight="1" x14ac:dyDescent="0.2">
      <c r="A42" s="113">
        <v>3239</v>
      </c>
      <c r="B42" s="93" t="s">
        <v>60</v>
      </c>
      <c r="C42" s="86">
        <f>SUM(D42:K42)</f>
        <v>19000</v>
      </c>
      <c r="D42" s="87">
        <v>19000</v>
      </c>
      <c r="E42" s="86"/>
      <c r="F42" s="86"/>
      <c r="G42" s="86"/>
      <c r="H42" s="86"/>
      <c r="I42" s="86"/>
      <c r="J42" s="86"/>
      <c r="K42" s="86"/>
      <c r="L42" s="86">
        <f>SUM(M42:S42)</f>
        <v>19000</v>
      </c>
      <c r="M42" s="86">
        <v>19000</v>
      </c>
    </row>
    <row r="43" spans="1:13" s="81" customFormat="1" ht="17.25" customHeight="1" x14ac:dyDescent="0.2">
      <c r="A43" s="112">
        <v>324</v>
      </c>
      <c r="B43" s="92" t="s">
        <v>61</v>
      </c>
      <c r="C43" s="85">
        <v>6751.08</v>
      </c>
      <c r="D43" s="85">
        <f>SUM(D44:D44)</f>
        <v>0</v>
      </c>
      <c r="E43" s="85">
        <f t="shared" ref="E43:K43" si="16">SUM(E44:E44)</f>
        <v>0</v>
      </c>
      <c r="F43" s="85">
        <f t="shared" si="16"/>
        <v>0</v>
      </c>
      <c r="G43" s="85">
        <f t="shared" si="16"/>
        <v>0</v>
      </c>
      <c r="H43" s="85">
        <f t="shared" si="16"/>
        <v>6751.08</v>
      </c>
      <c r="I43" s="85"/>
      <c r="J43" s="85">
        <f t="shared" si="16"/>
        <v>0</v>
      </c>
      <c r="K43" s="85">
        <f t="shared" si="16"/>
        <v>0</v>
      </c>
      <c r="L43" s="85">
        <v>6751.08</v>
      </c>
      <c r="M43" s="85">
        <v>6751.08</v>
      </c>
    </row>
    <row r="44" spans="1:13" s="78" customFormat="1" ht="17.25" customHeight="1" x14ac:dyDescent="0.2">
      <c r="A44" s="113">
        <v>3241</v>
      </c>
      <c r="B44" s="93" t="s">
        <v>61</v>
      </c>
      <c r="C44" s="86">
        <v>6751.08</v>
      </c>
      <c r="D44" s="114"/>
      <c r="E44" s="86"/>
      <c r="F44" s="86"/>
      <c r="G44" s="86"/>
      <c r="H44" s="86">
        <v>6751.08</v>
      </c>
      <c r="I44" s="86"/>
      <c r="J44" s="86"/>
      <c r="K44" s="86"/>
      <c r="L44" s="86">
        <v>6751.08</v>
      </c>
      <c r="M44" s="86">
        <v>6751.08</v>
      </c>
    </row>
    <row r="45" spans="1:13" s="78" customFormat="1" ht="17.25" customHeight="1" x14ac:dyDescent="0.2">
      <c r="A45" s="112">
        <v>329</v>
      </c>
      <c r="B45" s="92" t="s">
        <v>62</v>
      </c>
      <c r="C45" s="85">
        <v>40600</v>
      </c>
      <c r="D45" s="85">
        <f>SUM(D46:D50)</f>
        <v>12300</v>
      </c>
      <c r="E45" s="85">
        <f t="shared" ref="E45:K45" si="17">SUM(E46:E50)</f>
        <v>13000</v>
      </c>
      <c r="F45" s="85">
        <f t="shared" si="17"/>
        <v>0</v>
      </c>
      <c r="G45" s="85">
        <f t="shared" si="17"/>
        <v>0</v>
      </c>
      <c r="H45" s="85">
        <f t="shared" si="17"/>
        <v>0</v>
      </c>
      <c r="I45" s="85"/>
      <c r="J45" s="85">
        <f t="shared" si="17"/>
        <v>15300</v>
      </c>
      <c r="K45" s="85">
        <f t="shared" si="17"/>
        <v>0</v>
      </c>
      <c r="L45" s="85">
        <v>40600</v>
      </c>
      <c r="M45" s="85">
        <v>40600</v>
      </c>
    </row>
    <row r="46" spans="1:13" s="78" customFormat="1" ht="17.25" customHeight="1" x14ac:dyDescent="0.2">
      <c r="A46" s="113">
        <v>3292</v>
      </c>
      <c r="B46" s="93" t="s">
        <v>97</v>
      </c>
      <c r="C46" s="86">
        <v>7000</v>
      </c>
      <c r="D46" s="86">
        <v>7000</v>
      </c>
      <c r="E46" s="86"/>
      <c r="F46" s="86"/>
      <c r="G46" s="86"/>
      <c r="H46" s="86"/>
      <c r="I46" s="86"/>
      <c r="J46" s="86"/>
      <c r="K46" s="86"/>
      <c r="L46" s="86">
        <v>7000</v>
      </c>
      <c r="M46" s="86">
        <v>7000</v>
      </c>
    </row>
    <row r="47" spans="1:13" s="78" customFormat="1" ht="17.25" customHeight="1" x14ac:dyDescent="0.2">
      <c r="A47" s="113">
        <v>3293</v>
      </c>
      <c r="B47" s="93" t="s">
        <v>63</v>
      </c>
      <c r="C47" s="86">
        <f>SUM(D47:K47)</f>
        <v>5000</v>
      </c>
      <c r="D47" s="87">
        <v>2000</v>
      </c>
      <c r="E47" s="86">
        <v>3000</v>
      </c>
      <c r="F47" s="86"/>
      <c r="G47" s="86"/>
      <c r="H47" s="86"/>
      <c r="I47" s="86"/>
      <c r="J47" s="86"/>
      <c r="K47" s="86"/>
      <c r="L47" s="86">
        <f>SUM(M47:S47)</f>
        <v>5000</v>
      </c>
      <c r="M47" s="86">
        <v>5000</v>
      </c>
    </row>
    <row r="48" spans="1:13" s="78" customFormat="1" ht="17.25" customHeight="1" x14ac:dyDescent="0.2">
      <c r="A48" s="113">
        <v>3294</v>
      </c>
      <c r="B48" s="93" t="s">
        <v>64</v>
      </c>
      <c r="C48" s="86">
        <f>SUM(D48:K48)</f>
        <v>800</v>
      </c>
      <c r="D48" s="87">
        <v>800</v>
      </c>
      <c r="E48" s="86"/>
      <c r="F48" s="86"/>
      <c r="G48" s="86"/>
      <c r="H48" s="86"/>
      <c r="I48" s="86"/>
      <c r="J48" s="86"/>
      <c r="K48" s="86"/>
      <c r="L48" s="86">
        <f>SUM(M48:S48)</f>
        <v>800</v>
      </c>
      <c r="M48" s="86">
        <v>800</v>
      </c>
    </row>
    <row r="49" spans="1:13" s="78" customFormat="1" ht="17.25" customHeight="1" x14ac:dyDescent="0.2">
      <c r="A49" s="113">
        <v>3295</v>
      </c>
      <c r="B49" s="93" t="s">
        <v>81</v>
      </c>
      <c r="C49" s="86">
        <f>SUM(D49:K49)</f>
        <v>500</v>
      </c>
      <c r="D49" s="87">
        <v>500</v>
      </c>
      <c r="E49" s="86"/>
      <c r="F49" s="86"/>
      <c r="G49" s="86"/>
      <c r="H49" s="86"/>
      <c r="I49" s="86"/>
      <c r="J49" s="86"/>
      <c r="K49" s="86"/>
      <c r="L49" s="86">
        <f>SUM(M49:S49)</f>
        <v>500</v>
      </c>
      <c r="M49" s="86">
        <v>500</v>
      </c>
    </row>
    <row r="50" spans="1:13" s="78" customFormat="1" ht="17.25" customHeight="1" x14ac:dyDescent="0.2">
      <c r="A50" s="113">
        <v>3299</v>
      </c>
      <c r="B50" s="93" t="s">
        <v>62</v>
      </c>
      <c r="C50" s="86">
        <v>27300</v>
      </c>
      <c r="D50" s="87">
        <v>2000</v>
      </c>
      <c r="E50" s="86">
        <v>10000</v>
      </c>
      <c r="F50" s="86"/>
      <c r="G50" s="86"/>
      <c r="H50" s="86"/>
      <c r="I50" s="86"/>
      <c r="J50" s="86">
        <v>15300</v>
      </c>
      <c r="K50" s="86"/>
      <c r="L50" s="86">
        <v>27300</v>
      </c>
      <c r="M50" s="86">
        <v>27300</v>
      </c>
    </row>
    <row r="51" spans="1:13" s="78" customFormat="1" ht="17.25" customHeight="1" x14ac:dyDescent="0.2">
      <c r="A51" s="112">
        <v>34</v>
      </c>
      <c r="B51" s="92" t="s">
        <v>65</v>
      </c>
      <c r="C51" s="85">
        <f>SUM(D51:K51)</f>
        <v>7500</v>
      </c>
      <c r="D51" s="85">
        <f>D52</f>
        <v>5000</v>
      </c>
      <c r="E51" s="85">
        <f t="shared" ref="E51:K51" si="18">E52</f>
        <v>2500</v>
      </c>
      <c r="F51" s="85">
        <f t="shared" si="18"/>
        <v>0</v>
      </c>
      <c r="G51" s="85">
        <f t="shared" si="18"/>
        <v>0</v>
      </c>
      <c r="H51" s="85">
        <f t="shared" si="18"/>
        <v>0</v>
      </c>
      <c r="I51" s="85"/>
      <c r="J51" s="85">
        <f t="shared" si="18"/>
        <v>0</v>
      </c>
      <c r="K51" s="85">
        <f t="shared" si="18"/>
        <v>0</v>
      </c>
      <c r="L51" s="85">
        <f>SUM(M51:S51)</f>
        <v>7500</v>
      </c>
      <c r="M51" s="85">
        <v>7500</v>
      </c>
    </row>
    <row r="52" spans="1:13" s="78" customFormat="1" ht="17.25" customHeight="1" x14ac:dyDescent="0.2">
      <c r="A52" s="113">
        <v>343</v>
      </c>
      <c r="B52" s="93" t="s">
        <v>65</v>
      </c>
      <c r="C52" s="86">
        <f>SUM(D52:K52)</f>
        <v>7500</v>
      </c>
      <c r="D52" s="86">
        <f>SUM(D53:D54)</f>
        <v>5000</v>
      </c>
      <c r="E52" s="86">
        <v>2500</v>
      </c>
      <c r="F52" s="86">
        <f t="shared" ref="F52:K52" si="19">SUM(F53:F54)</f>
        <v>0</v>
      </c>
      <c r="G52" s="86">
        <f t="shared" si="19"/>
        <v>0</v>
      </c>
      <c r="H52" s="86">
        <f t="shared" si="19"/>
        <v>0</v>
      </c>
      <c r="I52" s="86"/>
      <c r="J52" s="86">
        <f t="shared" si="19"/>
        <v>0</v>
      </c>
      <c r="K52" s="86">
        <f t="shared" si="19"/>
        <v>0</v>
      </c>
      <c r="L52" s="86">
        <v>7500</v>
      </c>
      <c r="M52" s="86">
        <v>7500</v>
      </c>
    </row>
    <row r="53" spans="1:13" s="78" customFormat="1" ht="17.25" customHeight="1" x14ac:dyDescent="0.2">
      <c r="A53" s="113">
        <v>3431</v>
      </c>
      <c r="B53" s="93" t="s">
        <v>66</v>
      </c>
      <c r="C53" s="86">
        <f>SUM(D53:K53)</f>
        <v>7500</v>
      </c>
      <c r="D53" s="87">
        <v>5000</v>
      </c>
      <c r="E53" s="86">
        <v>2500</v>
      </c>
      <c r="F53" s="86"/>
      <c r="G53" s="86"/>
      <c r="H53" s="86"/>
      <c r="I53" s="86"/>
      <c r="J53" s="86"/>
      <c r="K53" s="86"/>
      <c r="L53" s="86">
        <v>7500</v>
      </c>
      <c r="M53" s="86">
        <v>7500</v>
      </c>
    </row>
    <row r="54" spans="1:13" s="78" customFormat="1" ht="17.25" customHeight="1" x14ac:dyDescent="0.2">
      <c r="A54" s="113">
        <v>3434</v>
      </c>
      <c r="B54" s="93" t="s">
        <v>67</v>
      </c>
      <c r="C54" s="86">
        <f>SUM(D54:K54)</f>
        <v>0</v>
      </c>
      <c r="D54" s="87"/>
      <c r="E54" s="86"/>
      <c r="F54" s="86"/>
      <c r="G54" s="86"/>
      <c r="H54" s="86"/>
      <c r="I54" s="86"/>
      <c r="J54" s="86"/>
      <c r="K54" s="86"/>
      <c r="L54" s="86">
        <f>SUM(M54:S54)</f>
        <v>0</v>
      </c>
      <c r="M54" s="86">
        <f>SUM(N54:T54)</f>
        <v>0</v>
      </c>
    </row>
    <row r="55" spans="1:13" s="81" customFormat="1" ht="17.25" customHeight="1" x14ac:dyDescent="0.2">
      <c r="A55" s="163" t="s">
        <v>90</v>
      </c>
      <c r="B55" s="164"/>
      <c r="C55" s="84">
        <v>101164</v>
      </c>
      <c r="D55" s="88">
        <f>D56+D58</f>
        <v>101164</v>
      </c>
      <c r="E55" s="88">
        <f t="shared" ref="E55:K55" si="20">E56+E58</f>
        <v>0</v>
      </c>
      <c r="F55" s="88">
        <f t="shared" si="20"/>
        <v>0</v>
      </c>
      <c r="G55" s="88">
        <f t="shared" si="20"/>
        <v>0</v>
      </c>
      <c r="H55" s="88">
        <f t="shared" si="20"/>
        <v>0</v>
      </c>
      <c r="I55" s="88"/>
      <c r="J55" s="88">
        <f t="shared" si="20"/>
        <v>0</v>
      </c>
      <c r="K55" s="88">
        <f t="shared" si="20"/>
        <v>0</v>
      </c>
      <c r="L55" s="84">
        <v>101164</v>
      </c>
      <c r="M55" s="84">
        <v>101164</v>
      </c>
    </row>
    <row r="56" spans="1:13" s="81" customFormat="1" ht="17.25" customHeight="1" x14ac:dyDescent="0.2">
      <c r="A56" s="101">
        <v>322</v>
      </c>
      <c r="B56" s="94" t="s">
        <v>51</v>
      </c>
      <c r="C56" s="85">
        <v>58603</v>
      </c>
      <c r="D56" s="89">
        <f>SUM(D57)</f>
        <v>58603</v>
      </c>
      <c r="E56" s="89">
        <f t="shared" ref="E56:K56" si="21">SUM(E57)</f>
        <v>0</v>
      </c>
      <c r="F56" s="89">
        <f t="shared" si="21"/>
        <v>0</v>
      </c>
      <c r="G56" s="89">
        <f t="shared" si="21"/>
        <v>0</v>
      </c>
      <c r="H56" s="89">
        <f t="shared" si="21"/>
        <v>0</v>
      </c>
      <c r="I56" s="89"/>
      <c r="J56" s="89">
        <f t="shared" si="21"/>
        <v>0</v>
      </c>
      <c r="K56" s="89">
        <f t="shared" si="21"/>
        <v>0</v>
      </c>
      <c r="L56" s="85">
        <v>58603</v>
      </c>
      <c r="M56" s="85">
        <v>58603</v>
      </c>
    </row>
    <row r="57" spans="1:13" s="78" customFormat="1" ht="17.25" customHeight="1" x14ac:dyDescent="0.2">
      <c r="A57" s="102">
        <v>3224</v>
      </c>
      <c r="B57" s="95" t="s">
        <v>91</v>
      </c>
      <c r="C57" s="86">
        <v>58603</v>
      </c>
      <c r="D57" s="87">
        <v>58603</v>
      </c>
      <c r="E57" s="86"/>
      <c r="F57" s="86"/>
      <c r="G57" s="86"/>
      <c r="H57" s="86"/>
      <c r="I57" s="86"/>
      <c r="J57" s="86"/>
      <c r="K57" s="86"/>
      <c r="L57" s="86">
        <v>58603</v>
      </c>
      <c r="M57" s="86">
        <v>58603</v>
      </c>
    </row>
    <row r="58" spans="1:13" s="81" customFormat="1" ht="17.25" customHeight="1" x14ac:dyDescent="0.2">
      <c r="A58" s="101">
        <v>323</v>
      </c>
      <c r="B58" s="94" t="s">
        <v>55</v>
      </c>
      <c r="C58" s="85">
        <f>SUM(D58:K58)</f>
        <v>42561</v>
      </c>
      <c r="D58" s="89">
        <f>SUM(D59:D60)</f>
        <v>42561</v>
      </c>
      <c r="E58" s="89">
        <f t="shared" ref="E58:K58" si="22">SUM(E59:E60)</f>
        <v>0</v>
      </c>
      <c r="F58" s="89">
        <f t="shared" si="22"/>
        <v>0</v>
      </c>
      <c r="G58" s="89">
        <f t="shared" si="22"/>
        <v>0</v>
      </c>
      <c r="H58" s="89">
        <f t="shared" si="22"/>
        <v>0</v>
      </c>
      <c r="I58" s="89"/>
      <c r="J58" s="89">
        <f t="shared" si="22"/>
        <v>0</v>
      </c>
      <c r="K58" s="89">
        <f t="shared" si="22"/>
        <v>0</v>
      </c>
      <c r="L58" s="85">
        <v>42561</v>
      </c>
      <c r="M58" s="85">
        <v>42561</v>
      </c>
    </row>
    <row r="59" spans="1:13" s="78" customFormat="1" ht="17.25" customHeight="1" x14ac:dyDescent="0.2">
      <c r="A59" s="102">
        <v>3232</v>
      </c>
      <c r="B59" s="95" t="s">
        <v>98</v>
      </c>
      <c r="C59" s="86">
        <f>SUM(D59:K59)</f>
        <v>42561</v>
      </c>
      <c r="D59" s="87">
        <v>42561</v>
      </c>
      <c r="E59" s="86"/>
      <c r="F59" s="86"/>
      <c r="G59" s="86"/>
      <c r="H59" s="86"/>
      <c r="I59" s="86"/>
      <c r="J59" s="86"/>
      <c r="K59" s="86"/>
      <c r="L59" s="86">
        <v>42561</v>
      </c>
      <c r="M59" s="86">
        <v>42561</v>
      </c>
    </row>
    <row r="60" spans="1:13" s="78" customFormat="1" ht="17.25" customHeight="1" x14ac:dyDescent="0.2">
      <c r="A60" s="102">
        <v>3237</v>
      </c>
      <c r="B60" s="95" t="s">
        <v>92</v>
      </c>
      <c r="C60" s="86">
        <f>SUM(D60:K60)</f>
        <v>0</v>
      </c>
      <c r="D60" s="87"/>
      <c r="E60" s="86"/>
      <c r="F60" s="86"/>
      <c r="G60" s="86"/>
      <c r="H60" s="86"/>
      <c r="I60" s="86"/>
      <c r="J60" s="86"/>
      <c r="K60" s="86"/>
      <c r="L60" s="86">
        <f>SUM(M60:S60)</f>
        <v>0</v>
      </c>
      <c r="M60" s="86">
        <f>SUM(N60:T60)</f>
        <v>0</v>
      </c>
    </row>
    <row r="61" spans="1:13" s="81" customFormat="1" ht="17.25" customHeight="1" x14ac:dyDescent="0.2">
      <c r="A61" s="159" t="s">
        <v>68</v>
      </c>
      <c r="B61" s="160"/>
      <c r="C61" s="83">
        <v>117000</v>
      </c>
      <c r="D61" s="83">
        <v>52000</v>
      </c>
      <c r="E61" s="83">
        <f t="shared" ref="E61:K61" si="23">E62+E69</f>
        <v>0</v>
      </c>
      <c r="F61" s="83">
        <f t="shared" si="23"/>
        <v>0</v>
      </c>
      <c r="G61" s="83">
        <f t="shared" si="23"/>
        <v>0</v>
      </c>
      <c r="H61" s="83">
        <f t="shared" si="23"/>
        <v>0</v>
      </c>
      <c r="I61" s="83">
        <v>65000</v>
      </c>
      <c r="J61" s="83">
        <f t="shared" si="23"/>
        <v>0</v>
      </c>
      <c r="K61" s="83">
        <f t="shared" si="23"/>
        <v>0</v>
      </c>
      <c r="L61" s="83">
        <v>117000</v>
      </c>
      <c r="M61" s="83">
        <v>117000</v>
      </c>
    </row>
    <row r="62" spans="1:13" s="81" customFormat="1" ht="17.25" customHeight="1" x14ac:dyDescent="0.2">
      <c r="A62" s="157" t="s">
        <v>85</v>
      </c>
      <c r="B62" s="158"/>
      <c r="C62" s="84">
        <v>52000</v>
      </c>
      <c r="D62" s="84">
        <f>D63</f>
        <v>52000</v>
      </c>
      <c r="E62" s="84">
        <f t="shared" ref="E62:K64" si="24">E63</f>
        <v>0</v>
      </c>
      <c r="F62" s="84">
        <f t="shared" si="24"/>
        <v>0</v>
      </c>
      <c r="G62" s="84">
        <f t="shared" si="24"/>
        <v>0</v>
      </c>
      <c r="H62" s="84">
        <f t="shared" si="24"/>
        <v>0</v>
      </c>
      <c r="I62" s="84"/>
      <c r="J62" s="84"/>
      <c r="K62" s="84">
        <f t="shared" si="24"/>
        <v>0</v>
      </c>
      <c r="L62" s="84">
        <v>52000</v>
      </c>
      <c r="M62" s="84">
        <v>52000</v>
      </c>
    </row>
    <row r="63" spans="1:13" s="78" customFormat="1" ht="17.25" customHeight="1" x14ac:dyDescent="0.2">
      <c r="A63" s="112">
        <v>3</v>
      </c>
      <c r="B63" s="92" t="s">
        <v>69</v>
      </c>
      <c r="C63" s="85">
        <v>52000</v>
      </c>
      <c r="D63" s="85">
        <f>D64</f>
        <v>52000</v>
      </c>
      <c r="E63" s="85">
        <f t="shared" si="24"/>
        <v>0</v>
      </c>
      <c r="F63" s="85">
        <f t="shared" si="24"/>
        <v>0</v>
      </c>
      <c r="G63" s="85">
        <f t="shared" si="24"/>
        <v>0</v>
      </c>
      <c r="H63" s="85">
        <f t="shared" si="24"/>
        <v>0</v>
      </c>
      <c r="I63" s="85"/>
      <c r="J63" s="85"/>
      <c r="K63" s="85">
        <f t="shared" si="24"/>
        <v>0</v>
      </c>
      <c r="L63" s="85">
        <v>52000</v>
      </c>
      <c r="M63" s="85">
        <v>52000</v>
      </c>
    </row>
    <row r="64" spans="1:13" s="78" customFormat="1" ht="17.25" customHeight="1" x14ac:dyDescent="0.2">
      <c r="A64" s="112">
        <v>32</v>
      </c>
      <c r="B64" s="92" t="s">
        <v>45</v>
      </c>
      <c r="C64" s="85">
        <v>52000</v>
      </c>
      <c r="D64" s="85">
        <f>D65</f>
        <v>52000</v>
      </c>
      <c r="E64" s="85">
        <f t="shared" si="24"/>
        <v>0</v>
      </c>
      <c r="F64" s="85">
        <f t="shared" si="24"/>
        <v>0</v>
      </c>
      <c r="G64" s="85">
        <f t="shared" si="24"/>
        <v>0</v>
      </c>
      <c r="H64" s="85">
        <f t="shared" si="24"/>
        <v>0</v>
      </c>
      <c r="I64" s="85"/>
      <c r="J64" s="85"/>
      <c r="K64" s="85">
        <f t="shared" si="24"/>
        <v>0</v>
      </c>
      <c r="L64" s="85">
        <v>52000</v>
      </c>
      <c r="M64" s="85">
        <v>52000</v>
      </c>
    </row>
    <row r="65" spans="1:13" s="78" customFormat="1" ht="17.25" customHeight="1" x14ac:dyDescent="0.2">
      <c r="A65" s="112">
        <v>329</v>
      </c>
      <c r="B65" s="92" t="s">
        <v>62</v>
      </c>
      <c r="C65" s="85">
        <v>52000</v>
      </c>
      <c r="D65" s="85">
        <f>SUM(D66:D68)</f>
        <v>52000</v>
      </c>
      <c r="E65" s="85">
        <f t="shared" ref="E65:K65" si="25">SUM(E66:E68)</f>
        <v>0</v>
      </c>
      <c r="F65" s="85">
        <f t="shared" si="25"/>
        <v>0</v>
      </c>
      <c r="G65" s="85">
        <f t="shared" si="25"/>
        <v>0</v>
      </c>
      <c r="H65" s="85">
        <f t="shared" si="25"/>
        <v>0</v>
      </c>
      <c r="I65" s="85"/>
      <c r="J65" s="85"/>
      <c r="K65" s="85">
        <f t="shared" si="25"/>
        <v>0</v>
      </c>
      <c r="L65" s="85">
        <v>52000</v>
      </c>
      <c r="M65" s="85">
        <v>52000</v>
      </c>
    </row>
    <row r="66" spans="1:13" s="78" customFormat="1" ht="17.25" customHeight="1" x14ac:dyDescent="0.2">
      <c r="A66" s="113">
        <v>3291</v>
      </c>
      <c r="B66" s="93" t="s">
        <v>82</v>
      </c>
      <c r="C66" s="86">
        <v>20000</v>
      </c>
      <c r="D66" s="86">
        <v>20000</v>
      </c>
      <c r="E66" s="86"/>
      <c r="F66" s="86"/>
      <c r="G66" s="86"/>
      <c r="H66" s="86"/>
      <c r="I66" s="86"/>
      <c r="J66" s="86"/>
      <c r="K66" s="86"/>
      <c r="L66" s="86">
        <v>20000</v>
      </c>
      <c r="M66" s="86">
        <v>20000</v>
      </c>
    </row>
    <row r="67" spans="1:13" s="78" customFormat="1" ht="17.25" customHeight="1" x14ac:dyDescent="0.2">
      <c r="A67" s="113">
        <v>3293</v>
      </c>
      <c r="B67" s="93" t="s">
        <v>63</v>
      </c>
      <c r="C67" s="86">
        <f>SUM(D67:K67)</f>
        <v>0</v>
      </c>
      <c r="D67" s="86"/>
      <c r="E67" s="86"/>
      <c r="F67" s="86"/>
      <c r="G67" s="86"/>
      <c r="H67" s="86"/>
      <c r="I67" s="86"/>
      <c r="J67" s="86"/>
      <c r="K67" s="86"/>
      <c r="L67" s="86">
        <f>SUM(M67:S67)</f>
        <v>0</v>
      </c>
      <c r="M67" s="86">
        <f>SUM(N67:T67)</f>
        <v>0</v>
      </c>
    </row>
    <row r="68" spans="1:13" s="78" customFormat="1" ht="17.25" customHeight="1" x14ac:dyDescent="0.2">
      <c r="A68" s="113">
        <v>3299</v>
      </c>
      <c r="B68" s="93" t="s">
        <v>71</v>
      </c>
      <c r="C68" s="86">
        <v>32000</v>
      </c>
      <c r="D68" s="86">
        <v>32000</v>
      </c>
      <c r="E68" s="86"/>
      <c r="F68" s="86"/>
      <c r="G68" s="86"/>
      <c r="H68" s="86"/>
      <c r="I68" s="86"/>
      <c r="J68" s="86">
        <v>0</v>
      </c>
      <c r="K68" s="86"/>
      <c r="L68" s="86">
        <v>32000</v>
      </c>
      <c r="M68" s="86">
        <v>32000</v>
      </c>
    </row>
    <row r="69" spans="1:13" s="81" customFormat="1" ht="30" customHeight="1" x14ac:dyDescent="0.2">
      <c r="A69" s="161" t="s">
        <v>111</v>
      </c>
      <c r="B69" s="162"/>
      <c r="C69" s="84">
        <v>65000</v>
      </c>
      <c r="D69" s="84">
        <f>D70</f>
        <v>0</v>
      </c>
      <c r="E69" s="84">
        <f>E70</f>
        <v>0</v>
      </c>
      <c r="F69" s="84">
        <f>F70</f>
        <v>0</v>
      </c>
      <c r="G69" s="84">
        <f>G70</f>
        <v>0</v>
      </c>
      <c r="H69" s="84">
        <f>H70</f>
        <v>0</v>
      </c>
      <c r="I69" s="84">
        <v>65000</v>
      </c>
      <c r="J69" s="84">
        <f>J70</f>
        <v>0</v>
      </c>
      <c r="K69" s="84">
        <f>K70</f>
        <v>0</v>
      </c>
      <c r="L69" s="84">
        <v>65000</v>
      </c>
      <c r="M69" s="84">
        <v>65000</v>
      </c>
    </row>
    <row r="70" spans="1:13" s="78" customFormat="1" ht="17.25" customHeight="1" x14ac:dyDescent="0.2">
      <c r="A70" s="112">
        <v>3</v>
      </c>
      <c r="B70" s="92" t="s">
        <v>69</v>
      </c>
      <c r="C70" s="85">
        <v>65000</v>
      </c>
      <c r="D70" s="85">
        <f>D71+D77</f>
        <v>0</v>
      </c>
      <c r="E70" s="85">
        <f t="shared" ref="E70:K70" si="26">E71+E77</f>
        <v>0</v>
      </c>
      <c r="F70" s="85">
        <f t="shared" si="26"/>
        <v>0</v>
      </c>
      <c r="G70" s="85">
        <f t="shared" si="26"/>
        <v>0</v>
      </c>
      <c r="H70" s="85">
        <f t="shared" si="26"/>
        <v>0</v>
      </c>
      <c r="I70" s="85">
        <v>65000</v>
      </c>
      <c r="J70" s="85">
        <f t="shared" si="26"/>
        <v>0</v>
      </c>
      <c r="K70" s="85">
        <f t="shared" si="26"/>
        <v>0</v>
      </c>
      <c r="L70" s="85">
        <v>65000</v>
      </c>
      <c r="M70" s="85">
        <v>65000</v>
      </c>
    </row>
    <row r="71" spans="1:13" s="81" customFormat="1" ht="17.25" customHeight="1" x14ac:dyDescent="0.2">
      <c r="A71" s="112">
        <v>31</v>
      </c>
      <c r="B71" s="92" t="s">
        <v>37</v>
      </c>
      <c r="C71" s="85">
        <f t="shared" ref="C71:C78" si="27">SUM(D71:K71)</f>
        <v>0</v>
      </c>
      <c r="D71" s="85">
        <f>D72+D74</f>
        <v>0</v>
      </c>
      <c r="E71" s="85">
        <f>E72+E74</f>
        <v>0</v>
      </c>
      <c r="F71" s="85">
        <f>F72+F74</f>
        <v>0</v>
      </c>
      <c r="G71" s="85">
        <f>G72+G74</f>
        <v>0</v>
      </c>
      <c r="H71" s="85">
        <f>H72+H74</f>
        <v>0</v>
      </c>
      <c r="I71" s="85"/>
      <c r="J71" s="85">
        <f>J72+J74</f>
        <v>0</v>
      </c>
      <c r="K71" s="85">
        <f>K72+K74</f>
        <v>0</v>
      </c>
      <c r="L71" s="85">
        <f t="shared" ref="L71:M76" si="28">SUM(M71:S71)</f>
        <v>0</v>
      </c>
      <c r="M71" s="85">
        <f t="shared" si="28"/>
        <v>0</v>
      </c>
    </row>
    <row r="72" spans="1:13" s="78" customFormat="1" ht="17.25" customHeight="1" x14ac:dyDescent="0.2">
      <c r="A72" s="112">
        <v>311</v>
      </c>
      <c r="B72" s="92" t="s">
        <v>38</v>
      </c>
      <c r="C72" s="85">
        <f t="shared" si="27"/>
        <v>0</v>
      </c>
      <c r="D72" s="85">
        <f>D73</f>
        <v>0</v>
      </c>
      <c r="E72" s="85">
        <f t="shared" ref="E72:K72" si="29">E73</f>
        <v>0</v>
      </c>
      <c r="F72" s="85">
        <f t="shared" si="29"/>
        <v>0</v>
      </c>
      <c r="G72" s="85">
        <f t="shared" si="29"/>
        <v>0</v>
      </c>
      <c r="H72" s="85">
        <f t="shared" si="29"/>
        <v>0</v>
      </c>
      <c r="I72" s="85"/>
      <c r="J72" s="85">
        <f t="shared" si="29"/>
        <v>0</v>
      </c>
      <c r="K72" s="85">
        <f t="shared" si="29"/>
        <v>0</v>
      </c>
      <c r="L72" s="85">
        <f t="shared" si="28"/>
        <v>0</v>
      </c>
      <c r="M72" s="85">
        <f t="shared" si="28"/>
        <v>0</v>
      </c>
    </row>
    <row r="73" spans="1:13" s="78" customFormat="1" ht="17.25" customHeight="1" x14ac:dyDescent="0.2">
      <c r="A73" s="113">
        <v>3111</v>
      </c>
      <c r="B73" s="93" t="s">
        <v>39</v>
      </c>
      <c r="C73" s="86">
        <f t="shared" si="27"/>
        <v>0</v>
      </c>
      <c r="D73" s="86"/>
      <c r="E73" s="86"/>
      <c r="F73" s="86"/>
      <c r="G73" s="86"/>
      <c r="H73" s="86"/>
      <c r="I73" s="86"/>
      <c r="J73" s="86"/>
      <c r="K73" s="86"/>
      <c r="L73" s="86">
        <f t="shared" si="28"/>
        <v>0</v>
      </c>
      <c r="M73" s="86">
        <f t="shared" si="28"/>
        <v>0</v>
      </c>
    </row>
    <row r="74" spans="1:13" s="81" customFormat="1" ht="17.25" customHeight="1" x14ac:dyDescent="0.2">
      <c r="A74" s="112">
        <v>313</v>
      </c>
      <c r="B74" s="92" t="s">
        <v>41</v>
      </c>
      <c r="C74" s="85">
        <f t="shared" si="27"/>
        <v>0</v>
      </c>
      <c r="D74" s="85">
        <f>D75+D76</f>
        <v>0</v>
      </c>
      <c r="E74" s="85">
        <f t="shared" ref="E74:K74" si="30">E75+E76</f>
        <v>0</v>
      </c>
      <c r="F74" s="85">
        <f t="shared" si="30"/>
        <v>0</v>
      </c>
      <c r="G74" s="85">
        <f t="shared" si="30"/>
        <v>0</v>
      </c>
      <c r="H74" s="85">
        <f t="shared" si="30"/>
        <v>0</v>
      </c>
      <c r="I74" s="85"/>
      <c r="J74" s="85">
        <f t="shared" si="30"/>
        <v>0</v>
      </c>
      <c r="K74" s="85">
        <f t="shared" si="30"/>
        <v>0</v>
      </c>
      <c r="L74" s="85">
        <f t="shared" si="28"/>
        <v>0</v>
      </c>
      <c r="M74" s="85">
        <f t="shared" si="28"/>
        <v>0</v>
      </c>
    </row>
    <row r="75" spans="1:13" s="78" customFormat="1" ht="17.25" customHeight="1" x14ac:dyDescent="0.2">
      <c r="A75" s="113">
        <v>3132</v>
      </c>
      <c r="B75" s="93" t="s">
        <v>42</v>
      </c>
      <c r="C75" s="86">
        <f t="shared" si="27"/>
        <v>0</v>
      </c>
      <c r="D75" s="86"/>
      <c r="E75" s="86"/>
      <c r="F75" s="86"/>
      <c r="G75" s="86"/>
      <c r="H75" s="86"/>
      <c r="I75" s="86"/>
      <c r="J75" s="86"/>
      <c r="K75" s="86"/>
      <c r="L75" s="86">
        <f t="shared" si="28"/>
        <v>0</v>
      </c>
      <c r="M75" s="86">
        <f t="shared" si="28"/>
        <v>0</v>
      </c>
    </row>
    <row r="76" spans="1:13" s="78" customFormat="1" ht="17.25" customHeight="1" x14ac:dyDescent="0.2">
      <c r="A76" s="113">
        <v>3133</v>
      </c>
      <c r="B76" s="93" t="s">
        <v>43</v>
      </c>
      <c r="C76" s="86">
        <f t="shared" si="27"/>
        <v>0</v>
      </c>
      <c r="D76" s="86"/>
      <c r="E76" s="86"/>
      <c r="F76" s="86"/>
      <c r="G76" s="86"/>
      <c r="H76" s="86"/>
      <c r="I76" s="86"/>
      <c r="J76" s="86"/>
      <c r="K76" s="86"/>
      <c r="L76" s="86">
        <f t="shared" si="28"/>
        <v>0</v>
      </c>
      <c r="M76" s="86">
        <f t="shared" si="28"/>
        <v>0</v>
      </c>
    </row>
    <row r="77" spans="1:13" s="78" customFormat="1" ht="17.25" customHeight="1" x14ac:dyDescent="0.2">
      <c r="A77" s="112">
        <v>32</v>
      </c>
      <c r="B77" s="92" t="s">
        <v>70</v>
      </c>
      <c r="C77" s="85">
        <f t="shared" si="27"/>
        <v>65000</v>
      </c>
      <c r="D77" s="85">
        <v>0</v>
      </c>
      <c r="E77" s="85">
        <f t="shared" ref="E77:K77" si="31">E78</f>
        <v>0</v>
      </c>
      <c r="F77" s="85">
        <f t="shared" si="31"/>
        <v>0</v>
      </c>
      <c r="G77" s="85">
        <f t="shared" si="31"/>
        <v>0</v>
      </c>
      <c r="H77" s="85">
        <f t="shared" si="31"/>
        <v>0</v>
      </c>
      <c r="I77" s="85">
        <v>65000</v>
      </c>
      <c r="J77" s="85">
        <f t="shared" si="31"/>
        <v>0</v>
      </c>
      <c r="K77" s="85">
        <f t="shared" si="31"/>
        <v>0</v>
      </c>
      <c r="L77" s="85">
        <v>65000</v>
      </c>
      <c r="M77" s="85">
        <v>65000</v>
      </c>
    </row>
    <row r="78" spans="1:13" s="78" customFormat="1" ht="17.25" customHeight="1" x14ac:dyDescent="0.2">
      <c r="A78" s="112">
        <v>321</v>
      </c>
      <c r="B78" s="92" t="s">
        <v>46</v>
      </c>
      <c r="C78" s="85">
        <f t="shared" si="27"/>
        <v>65000</v>
      </c>
      <c r="D78" s="85">
        <v>0</v>
      </c>
      <c r="E78" s="85">
        <f t="shared" ref="E78:K78" si="32">SUM(E80:E80)</f>
        <v>0</v>
      </c>
      <c r="F78" s="85">
        <f t="shared" si="32"/>
        <v>0</v>
      </c>
      <c r="G78" s="85">
        <f t="shared" si="32"/>
        <v>0</v>
      </c>
      <c r="H78" s="85">
        <f t="shared" si="32"/>
        <v>0</v>
      </c>
      <c r="I78" s="85">
        <v>65000</v>
      </c>
      <c r="J78" s="85">
        <f t="shared" si="32"/>
        <v>0</v>
      </c>
      <c r="K78" s="85">
        <f t="shared" si="32"/>
        <v>0</v>
      </c>
      <c r="L78" s="85">
        <v>65000</v>
      </c>
      <c r="M78" s="85">
        <v>65000</v>
      </c>
    </row>
    <row r="79" spans="1:13" s="78" customFormat="1" ht="17.25" customHeight="1" x14ac:dyDescent="0.2">
      <c r="A79" s="113">
        <v>3211</v>
      </c>
      <c r="B79" s="93" t="s">
        <v>47</v>
      </c>
      <c r="C79" s="86">
        <v>45000</v>
      </c>
      <c r="D79" s="85">
        <v>0</v>
      </c>
      <c r="E79" s="85"/>
      <c r="F79" s="85"/>
      <c r="G79" s="85"/>
      <c r="H79" s="85"/>
      <c r="I79" s="86">
        <v>45000</v>
      </c>
      <c r="J79" s="85"/>
      <c r="K79" s="85"/>
      <c r="L79" s="86">
        <v>45000</v>
      </c>
      <c r="M79" s="86">
        <v>45000</v>
      </c>
    </row>
    <row r="80" spans="1:13" s="78" customFormat="1" ht="17.25" customHeight="1" x14ac:dyDescent="0.2">
      <c r="A80" s="113">
        <v>3213</v>
      </c>
      <c r="B80" s="93" t="s">
        <v>49</v>
      </c>
      <c r="C80" s="86">
        <f t="shared" ref="C80:C86" si="33">SUM(D80:K80)</f>
        <v>20000</v>
      </c>
      <c r="D80" s="86">
        <v>0</v>
      </c>
      <c r="E80" s="86"/>
      <c r="F80" s="86"/>
      <c r="G80" s="86"/>
      <c r="H80" s="86"/>
      <c r="I80" s="86">
        <v>20000</v>
      </c>
      <c r="J80" s="86"/>
      <c r="K80" s="86"/>
      <c r="L80" s="86">
        <f>SUM(M80:S80)</f>
        <v>20000</v>
      </c>
      <c r="M80" s="86">
        <v>20000</v>
      </c>
    </row>
    <row r="81" spans="1:13" s="78" customFormat="1" ht="17.25" customHeight="1" x14ac:dyDescent="0.2">
      <c r="A81" s="159" t="s">
        <v>72</v>
      </c>
      <c r="B81" s="160"/>
      <c r="C81" s="83">
        <f t="shared" si="33"/>
        <v>147000</v>
      </c>
      <c r="D81" s="83">
        <f>D82+D86+D90</f>
        <v>0</v>
      </c>
      <c r="E81" s="83">
        <f t="shared" ref="E81:K81" si="34">E82+E86+E90</f>
        <v>147000</v>
      </c>
      <c r="F81" s="83">
        <f t="shared" si="34"/>
        <v>0</v>
      </c>
      <c r="G81" s="83">
        <f t="shared" si="34"/>
        <v>0</v>
      </c>
      <c r="H81" s="83">
        <f t="shared" si="34"/>
        <v>0</v>
      </c>
      <c r="I81" s="83"/>
      <c r="J81" s="83">
        <f t="shared" si="34"/>
        <v>0</v>
      </c>
      <c r="K81" s="83">
        <f t="shared" si="34"/>
        <v>0</v>
      </c>
      <c r="L81" s="83">
        <f>SUM(M81:S81)</f>
        <v>147000</v>
      </c>
      <c r="M81" s="83">
        <v>147000</v>
      </c>
    </row>
    <row r="82" spans="1:13" s="78" customFormat="1" ht="17.25" customHeight="1" x14ac:dyDescent="0.2">
      <c r="A82" s="157" t="s">
        <v>73</v>
      </c>
      <c r="B82" s="158"/>
      <c r="C82" s="84">
        <f t="shared" si="33"/>
        <v>142000</v>
      </c>
      <c r="D82" s="84">
        <f>D83</f>
        <v>0</v>
      </c>
      <c r="E82" s="84">
        <f t="shared" ref="E82:K84" si="35">E83</f>
        <v>142000</v>
      </c>
      <c r="F82" s="84">
        <f t="shared" si="35"/>
        <v>0</v>
      </c>
      <c r="G82" s="84">
        <f t="shared" si="35"/>
        <v>0</v>
      </c>
      <c r="H82" s="84">
        <f t="shared" si="35"/>
        <v>0</v>
      </c>
      <c r="I82" s="84"/>
      <c r="J82" s="84">
        <f t="shared" si="35"/>
        <v>0</v>
      </c>
      <c r="K82" s="84">
        <f t="shared" si="35"/>
        <v>0</v>
      </c>
      <c r="L82" s="84">
        <f>SUM(M82:S82)</f>
        <v>142000</v>
      </c>
      <c r="M82" s="84">
        <v>142000</v>
      </c>
    </row>
    <row r="83" spans="1:13" s="81" customFormat="1" ht="17.25" customHeight="1" x14ac:dyDescent="0.2">
      <c r="A83" s="112">
        <v>42</v>
      </c>
      <c r="B83" s="92" t="s">
        <v>74</v>
      </c>
      <c r="C83" s="85">
        <f t="shared" si="33"/>
        <v>142000</v>
      </c>
      <c r="D83" s="85">
        <f>D84</f>
        <v>0</v>
      </c>
      <c r="E83" s="85">
        <f t="shared" si="35"/>
        <v>142000</v>
      </c>
      <c r="F83" s="85">
        <f t="shared" si="35"/>
        <v>0</v>
      </c>
      <c r="G83" s="85">
        <f t="shared" si="35"/>
        <v>0</v>
      </c>
      <c r="H83" s="85">
        <f t="shared" si="35"/>
        <v>0</v>
      </c>
      <c r="I83" s="85"/>
      <c r="J83" s="85">
        <f t="shared" si="35"/>
        <v>0</v>
      </c>
      <c r="K83" s="85">
        <f t="shared" si="35"/>
        <v>0</v>
      </c>
      <c r="L83" s="85">
        <f>SUM(M83:S83)</f>
        <v>142000</v>
      </c>
      <c r="M83" s="85">
        <v>142000</v>
      </c>
    </row>
    <row r="84" spans="1:13" s="81" customFormat="1" ht="17.25" customHeight="1" x14ac:dyDescent="0.2">
      <c r="A84" s="112">
        <v>422</v>
      </c>
      <c r="B84" s="92" t="s">
        <v>75</v>
      </c>
      <c r="C84" s="85">
        <f t="shared" si="33"/>
        <v>142000</v>
      </c>
      <c r="D84" s="85">
        <f>D85</f>
        <v>0</v>
      </c>
      <c r="E84" s="85">
        <f t="shared" si="35"/>
        <v>142000</v>
      </c>
      <c r="F84" s="85">
        <f t="shared" si="35"/>
        <v>0</v>
      </c>
      <c r="G84" s="85">
        <f t="shared" si="35"/>
        <v>0</v>
      </c>
      <c r="H84" s="85">
        <f t="shared" si="35"/>
        <v>0</v>
      </c>
      <c r="I84" s="85"/>
      <c r="J84" s="85">
        <f t="shared" si="35"/>
        <v>0</v>
      </c>
      <c r="K84" s="85">
        <f t="shared" si="35"/>
        <v>0</v>
      </c>
      <c r="L84" s="85">
        <f>SUM(M84:S84)</f>
        <v>142000</v>
      </c>
      <c r="M84" s="85">
        <v>142000</v>
      </c>
    </row>
    <row r="85" spans="1:13" s="81" customFormat="1" ht="17.25" customHeight="1" x14ac:dyDescent="0.2">
      <c r="A85" s="113">
        <v>4221</v>
      </c>
      <c r="B85" s="92" t="s">
        <v>109</v>
      </c>
      <c r="C85" s="85">
        <f t="shared" si="33"/>
        <v>142000</v>
      </c>
      <c r="D85" s="86"/>
      <c r="E85" s="86">
        <v>142000</v>
      </c>
      <c r="F85" s="86"/>
      <c r="G85" s="86"/>
      <c r="H85" s="86"/>
      <c r="I85" s="86"/>
      <c r="J85" s="86"/>
      <c r="K85" s="86"/>
      <c r="L85" s="85">
        <v>142000</v>
      </c>
      <c r="M85" s="85">
        <v>142000</v>
      </c>
    </row>
    <row r="86" spans="1:13" s="81" customFormat="1" ht="17.25" customHeight="1" x14ac:dyDescent="0.2">
      <c r="A86" s="115" t="s">
        <v>93</v>
      </c>
      <c r="B86" s="96"/>
      <c r="C86" s="84">
        <f t="shared" si="33"/>
        <v>0</v>
      </c>
      <c r="D86" s="84">
        <f>D87</f>
        <v>0</v>
      </c>
      <c r="E86" s="84">
        <f t="shared" ref="E86:K88" si="36">E87</f>
        <v>0</v>
      </c>
      <c r="F86" s="84">
        <f t="shared" si="36"/>
        <v>0</v>
      </c>
      <c r="G86" s="84">
        <f t="shared" si="36"/>
        <v>0</v>
      </c>
      <c r="H86" s="84">
        <f t="shared" si="36"/>
        <v>0</v>
      </c>
      <c r="I86" s="84"/>
      <c r="J86" s="84">
        <f t="shared" si="36"/>
        <v>0</v>
      </c>
      <c r="K86" s="84">
        <f t="shared" si="36"/>
        <v>0</v>
      </c>
      <c r="L86" s="84">
        <f>SUM(M86:S86)</f>
        <v>0</v>
      </c>
      <c r="M86" s="84">
        <f>SUM(N86:T86)</f>
        <v>0</v>
      </c>
    </row>
    <row r="87" spans="1:13" s="81" customFormat="1" ht="17.25" customHeight="1" x14ac:dyDescent="0.2">
      <c r="A87" s="112">
        <v>45</v>
      </c>
      <c r="B87" s="92" t="s">
        <v>76</v>
      </c>
      <c r="C87" s="85">
        <v>0</v>
      </c>
      <c r="D87" s="85">
        <v>0</v>
      </c>
      <c r="E87" s="85">
        <f t="shared" si="36"/>
        <v>0</v>
      </c>
      <c r="F87" s="85">
        <f t="shared" si="36"/>
        <v>0</v>
      </c>
      <c r="G87" s="85">
        <f t="shared" si="36"/>
        <v>0</v>
      </c>
      <c r="H87" s="85">
        <f t="shared" si="36"/>
        <v>0</v>
      </c>
      <c r="I87" s="85"/>
      <c r="J87" s="85">
        <f t="shared" si="36"/>
        <v>0</v>
      </c>
      <c r="K87" s="85">
        <f t="shared" si="36"/>
        <v>0</v>
      </c>
      <c r="L87" s="85">
        <v>0</v>
      </c>
      <c r="M87" s="85">
        <v>0</v>
      </c>
    </row>
    <row r="88" spans="1:13" s="81" customFormat="1" ht="17.25" customHeight="1" x14ac:dyDescent="0.2">
      <c r="A88" s="112">
        <v>451</v>
      </c>
      <c r="B88" s="92" t="s">
        <v>75</v>
      </c>
      <c r="C88" s="85">
        <v>0</v>
      </c>
      <c r="D88" s="85">
        <v>0</v>
      </c>
      <c r="E88" s="85">
        <f t="shared" si="36"/>
        <v>0</v>
      </c>
      <c r="F88" s="85">
        <f t="shared" si="36"/>
        <v>0</v>
      </c>
      <c r="G88" s="85">
        <f t="shared" si="36"/>
        <v>0</v>
      </c>
      <c r="H88" s="85">
        <f t="shared" si="36"/>
        <v>0</v>
      </c>
      <c r="I88" s="85"/>
      <c r="J88" s="85">
        <f t="shared" si="36"/>
        <v>0</v>
      </c>
      <c r="K88" s="85">
        <f t="shared" si="36"/>
        <v>0</v>
      </c>
      <c r="L88" s="85">
        <v>0</v>
      </c>
      <c r="M88" s="85">
        <v>0</v>
      </c>
    </row>
    <row r="89" spans="1:13" s="78" customFormat="1" ht="17.25" customHeight="1" x14ac:dyDescent="0.2">
      <c r="A89" s="113">
        <v>4511</v>
      </c>
      <c r="B89" s="93" t="s">
        <v>75</v>
      </c>
      <c r="C89" s="86">
        <v>0</v>
      </c>
      <c r="D89" s="86">
        <v>0</v>
      </c>
      <c r="E89" s="86"/>
      <c r="F89" s="86"/>
      <c r="G89" s="86"/>
      <c r="H89" s="86"/>
      <c r="I89" s="86"/>
      <c r="J89" s="86"/>
      <c r="K89" s="86"/>
      <c r="L89" s="86">
        <v>0</v>
      </c>
      <c r="M89" s="86">
        <v>0</v>
      </c>
    </row>
    <row r="90" spans="1:13" s="81" customFormat="1" ht="17.25" customHeight="1" x14ac:dyDescent="0.2">
      <c r="A90" s="157" t="s">
        <v>77</v>
      </c>
      <c r="B90" s="158"/>
      <c r="C90" s="84">
        <f>SUM(D90:K90)</f>
        <v>5000</v>
      </c>
      <c r="D90" s="84">
        <f>D91</f>
        <v>0</v>
      </c>
      <c r="E90" s="84">
        <f t="shared" ref="E90:K93" si="37">E91</f>
        <v>5000</v>
      </c>
      <c r="F90" s="84">
        <f t="shared" si="37"/>
        <v>0</v>
      </c>
      <c r="G90" s="84">
        <f t="shared" si="37"/>
        <v>0</v>
      </c>
      <c r="H90" s="84">
        <f t="shared" si="37"/>
        <v>0</v>
      </c>
      <c r="I90" s="84"/>
      <c r="J90" s="84">
        <f t="shared" si="37"/>
        <v>0</v>
      </c>
      <c r="K90" s="84">
        <f t="shared" si="37"/>
        <v>0</v>
      </c>
      <c r="L90" s="84">
        <f>SUM(M90:S90)</f>
        <v>5000</v>
      </c>
      <c r="M90" s="84">
        <v>5000</v>
      </c>
    </row>
    <row r="91" spans="1:13" s="81" customFormat="1" ht="17.25" customHeight="1" x14ac:dyDescent="0.2">
      <c r="A91" s="112">
        <v>4</v>
      </c>
      <c r="B91" s="92" t="s">
        <v>78</v>
      </c>
      <c r="C91" s="85">
        <f>SUM(D91:K91)</f>
        <v>5000</v>
      </c>
      <c r="D91" s="85">
        <f>D92</f>
        <v>0</v>
      </c>
      <c r="E91" s="85">
        <f t="shared" si="37"/>
        <v>5000</v>
      </c>
      <c r="F91" s="85">
        <f t="shared" si="37"/>
        <v>0</v>
      </c>
      <c r="G91" s="85">
        <f t="shared" si="37"/>
        <v>0</v>
      </c>
      <c r="H91" s="85">
        <f t="shared" si="37"/>
        <v>0</v>
      </c>
      <c r="I91" s="85"/>
      <c r="J91" s="85">
        <f t="shared" si="37"/>
        <v>0</v>
      </c>
      <c r="K91" s="85">
        <f t="shared" si="37"/>
        <v>0</v>
      </c>
      <c r="L91" s="85">
        <f>SUM(M91:S91)</f>
        <v>5000</v>
      </c>
      <c r="M91" s="85">
        <v>5000</v>
      </c>
    </row>
    <row r="92" spans="1:13" s="81" customFormat="1" ht="17.25" customHeight="1" x14ac:dyDescent="0.2">
      <c r="A92" s="112">
        <v>42</v>
      </c>
      <c r="B92" s="92" t="s">
        <v>74</v>
      </c>
      <c r="C92" s="85">
        <f>SUM(D92:K92)</f>
        <v>5000</v>
      </c>
      <c r="D92" s="85">
        <f>D93</f>
        <v>0</v>
      </c>
      <c r="E92" s="85">
        <f t="shared" si="37"/>
        <v>5000</v>
      </c>
      <c r="F92" s="85">
        <f t="shared" si="37"/>
        <v>0</v>
      </c>
      <c r="G92" s="85">
        <f t="shared" si="37"/>
        <v>0</v>
      </c>
      <c r="H92" s="85">
        <f t="shared" si="37"/>
        <v>0</v>
      </c>
      <c r="I92" s="85"/>
      <c r="J92" s="85">
        <f t="shared" si="37"/>
        <v>0</v>
      </c>
      <c r="K92" s="85">
        <f t="shared" si="37"/>
        <v>0</v>
      </c>
      <c r="L92" s="85">
        <f>SUM(M92:S92)</f>
        <v>5000</v>
      </c>
      <c r="M92" s="85">
        <v>5000</v>
      </c>
    </row>
    <row r="93" spans="1:13" s="81" customFormat="1" ht="17.25" customHeight="1" x14ac:dyDescent="0.2">
      <c r="A93" s="112">
        <v>424</v>
      </c>
      <c r="B93" s="92" t="s">
        <v>79</v>
      </c>
      <c r="C93" s="85">
        <f>SUM(D93:K93)</f>
        <v>5000</v>
      </c>
      <c r="D93" s="85">
        <f>D94</f>
        <v>0</v>
      </c>
      <c r="E93" s="85">
        <f t="shared" si="37"/>
        <v>5000</v>
      </c>
      <c r="F93" s="85">
        <f t="shared" si="37"/>
        <v>0</v>
      </c>
      <c r="G93" s="85">
        <f t="shared" si="37"/>
        <v>0</v>
      </c>
      <c r="H93" s="85">
        <f t="shared" si="37"/>
        <v>0</v>
      </c>
      <c r="I93" s="85"/>
      <c r="J93" s="85">
        <f t="shared" si="37"/>
        <v>0</v>
      </c>
      <c r="K93" s="85">
        <f t="shared" si="37"/>
        <v>0</v>
      </c>
      <c r="L93" s="85">
        <f>SUM(M93:S93)</f>
        <v>5000</v>
      </c>
      <c r="M93" s="85">
        <v>5000</v>
      </c>
    </row>
    <row r="94" spans="1:13" s="78" customFormat="1" ht="17.25" customHeight="1" x14ac:dyDescent="0.2">
      <c r="A94" s="116">
        <v>4241</v>
      </c>
      <c r="B94" s="117" t="s">
        <v>79</v>
      </c>
      <c r="C94" s="118">
        <f>SUM(D94:K94)</f>
        <v>5000</v>
      </c>
      <c r="D94" s="118"/>
      <c r="E94" s="118">
        <v>5000</v>
      </c>
      <c r="F94" s="118"/>
      <c r="G94" s="118"/>
      <c r="H94" s="118"/>
      <c r="I94" s="118"/>
      <c r="J94" s="118"/>
      <c r="K94" s="118"/>
      <c r="L94" s="118">
        <v>5000</v>
      </c>
      <c r="M94" s="118">
        <v>5000</v>
      </c>
    </row>
    <row r="95" spans="1:13" s="69" customFormat="1" ht="12.75" customHeight="1" x14ac:dyDescent="0.2">
      <c r="A95" s="103"/>
      <c r="B95" s="97"/>
      <c r="C95" s="71"/>
      <c r="D95" s="70"/>
      <c r="E95" s="70"/>
      <c r="F95" s="70"/>
      <c r="G95" s="70"/>
      <c r="H95" s="70"/>
      <c r="I95" s="70"/>
      <c r="J95" s="70"/>
      <c r="K95" s="71"/>
      <c r="L95" s="71"/>
      <c r="M95" s="71"/>
    </row>
    <row r="96" spans="1:13" s="69" customFormat="1" ht="12.75" customHeight="1" x14ac:dyDescent="0.2">
      <c r="A96" s="103"/>
      <c r="B96" s="98"/>
      <c r="C96" s="71"/>
      <c r="D96" s="70"/>
      <c r="E96" s="70"/>
      <c r="F96" s="70"/>
      <c r="G96" s="70"/>
      <c r="H96" s="71"/>
      <c r="I96" s="71"/>
      <c r="J96" s="71"/>
      <c r="K96" s="70"/>
      <c r="L96" s="70"/>
      <c r="M96" s="71"/>
    </row>
    <row r="97" spans="1:13" s="69" customFormat="1" x14ac:dyDescent="0.2">
      <c r="A97" s="152" t="s">
        <v>125</v>
      </c>
      <c r="B97" s="152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1:13" s="69" customFormat="1" x14ac:dyDescent="0.2">
      <c r="A98" s="104"/>
      <c r="B98" s="98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</row>
    <row r="99" spans="1:13" s="69" customFormat="1" x14ac:dyDescent="0.2">
      <c r="A99" s="104"/>
      <c r="B99" s="98"/>
      <c r="C99" s="71"/>
      <c r="D99" s="71"/>
      <c r="E99" s="71"/>
      <c r="F99" s="71"/>
      <c r="G99" s="71"/>
      <c r="H99" s="71"/>
      <c r="I99" s="71"/>
      <c r="J99" s="71"/>
      <c r="K99" s="71" t="s">
        <v>127</v>
      </c>
      <c r="L99" s="71"/>
      <c r="M99" s="71"/>
    </row>
    <row r="100" spans="1:13" s="69" customFormat="1" x14ac:dyDescent="0.2">
      <c r="A100" s="104"/>
      <c r="B100" s="97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1:13" s="69" customFormat="1" x14ac:dyDescent="0.2">
      <c r="A101" s="103"/>
      <c r="B101" s="97"/>
      <c r="C101" s="71"/>
      <c r="D101" s="70"/>
      <c r="E101" s="71"/>
      <c r="F101" s="71"/>
      <c r="G101" s="71"/>
      <c r="H101" s="70"/>
      <c r="I101" s="70"/>
      <c r="J101" s="70"/>
      <c r="K101" s="71"/>
      <c r="L101" s="71"/>
      <c r="M101" s="71"/>
    </row>
    <row r="102" spans="1:13" s="69" customFormat="1" x14ac:dyDescent="0.2">
      <c r="A102" s="103"/>
      <c r="B102" s="98"/>
      <c r="C102" s="71"/>
      <c r="D102" s="71"/>
      <c r="E102" s="71"/>
      <c r="F102" s="71"/>
      <c r="G102" s="71"/>
      <c r="H102" s="70"/>
      <c r="I102" s="70"/>
      <c r="J102" s="70"/>
      <c r="K102" s="71"/>
      <c r="L102" s="71"/>
      <c r="M102" s="71"/>
    </row>
    <row r="103" spans="1:13" s="69" customFormat="1" x14ac:dyDescent="0.2">
      <c r="A103" s="104"/>
      <c r="B103" s="98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 s="69" customFormat="1" x14ac:dyDescent="0.2">
      <c r="A104" s="104"/>
      <c r="B104" s="97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1:13" x14ac:dyDescent="0.2">
      <c r="A105" s="103"/>
      <c r="B105" s="97"/>
      <c r="C105" s="71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3" x14ac:dyDescent="0.2">
      <c r="A106" s="103"/>
      <c r="B106" s="97"/>
      <c r="C106" s="71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3" x14ac:dyDescent="0.2">
      <c r="A107" s="103"/>
      <c r="B107" s="97"/>
      <c r="C107" s="71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3" x14ac:dyDescent="0.2">
      <c r="A108" s="103"/>
      <c r="B108" s="98"/>
      <c r="C108" s="71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3" s="69" customFormat="1" x14ac:dyDescent="0.2">
      <c r="A109" s="104"/>
      <c r="B109" s="97"/>
      <c r="C109" s="71"/>
      <c r="D109" s="70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1:13" x14ac:dyDescent="0.2">
      <c r="A110" s="103"/>
      <c r="B110" s="98"/>
      <c r="C110" s="71"/>
      <c r="D110" s="71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3" x14ac:dyDescent="0.2">
      <c r="A111" s="104"/>
      <c r="B111" s="97"/>
      <c r="C111" s="71"/>
      <c r="D111" s="71"/>
      <c r="E111" s="70"/>
      <c r="F111" s="70"/>
      <c r="G111" s="70"/>
      <c r="H111" s="70"/>
      <c r="I111" s="70"/>
      <c r="J111" s="70"/>
      <c r="K111" s="71"/>
      <c r="L111" s="71"/>
      <c r="M111" s="71"/>
    </row>
    <row r="112" spans="1:13" x14ac:dyDescent="0.2">
      <c r="A112" s="103"/>
      <c r="B112" s="97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x14ac:dyDescent="0.2">
      <c r="A113" s="103"/>
      <c r="B113" s="97"/>
      <c r="C113" s="71"/>
      <c r="D113" s="70"/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s="69" customFormat="1" x14ac:dyDescent="0.2">
      <c r="A114" s="104"/>
      <c r="B114" s="97"/>
      <c r="C114" s="71"/>
      <c r="D114" s="70"/>
      <c r="E114" s="71"/>
      <c r="F114" s="71"/>
      <c r="G114" s="71"/>
      <c r="H114" s="70"/>
      <c r="I114" s="70"/>
      <c r="J114" s="70"/>
      <c r="K114" s="71"/>
      <c r="L114" s="71"/>
      <c r="M114" s="71"/>
    </row>
    <row r="115" spans="1:13" x14ac:dyDescent="0.2">
      <c r="A115" s="103"/>
      <c r="B115" s="98"/>
      <c r="C115" s="71"/>
      <c r="D115" s="71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x14ac:dyDescent="0.2">
      <c r="A116" s="104"/>
      <c r="B116" s="97"/>
      <c r="C116" s="71"/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s="69" customFormat="1" ht="12.75" customHeight="1" x14ac:dyDescent="0.2">
      <c r="A117" s="104"/>
      <c r="B117" s="97"/>
      <c r="C117" s="71"/>
      <c r="D117" s="70"/>
      <c r="E117" s="71"/>
      <c r="F117" s="71"/>
      <c r="G117" s="71"/>
      <c r="H117" s="71"/>
      <c r="I117" s="71"/>
      <c r="J117" s="71"/>
      <c r="K117" s="71"/>
      <c r="L117" s="71"/>
      <c r="M117" s="71"/>
    </row>
    <row r="118" spans="1:13" s="69" customFormat="1" x14ac:dyDescent="0.2">
      <c r="A118" s="104"/>
      <c r="B118" s="98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</row>
    <row r="119" spans="1:13" s="69" customFormat="1" x14ac:dyDescent="0.2">
      <c r="A119" s="104"/>
      <c r="B119" s="98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13" x14ac:dyDescent="0.2">
      <c r="A120" s="103"/>
      <c r="B120" s="98"/>
      <c r="C120" s="71"/>
      <c r="D120" s="71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x14ac:dyDescent="0.2">
      <c r="A121" s="103"/>
      <c r="B121" s="97"/>
      <c r="C121" s="71"/>
      <c r="D121" s="70"/>
      <c r="E121" s="70"/>
      <c r="F121" s="70"/>
      <c r="G121" s="70"/>
      <c r="H121" s="71"/>
      <c r="I121" s="71"/>
      <c r="J121" s="70"/>
      <c r="K121" s="70"/>
      <c r="L121" s="70"/>
      <c r="M121" s="70"/>
    </row>
    <row r="122" spans="1:13" x14ac:dyDescent="0.2">
      <c r="A122" s="103"/>
      <c r="B122" s="97"/>
      <c r="C122" s="71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s="69" customFormat="1" x14ac:dyDescent="0.2">
      <c r="A123" s="104"/>
      <c r="B123" s="97"/>
      <c r="C123" s="71"/>
      <c r="D123" s="70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1:13" x14ac:dyDescent="0.2">
      <c r="A124" s="103"/>
      <c r="B124" s="98"/>
      <c r="C124" s="71"/>
      <c r="D124" s="71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x14ac:dyDescent="0.2">
      <c r="A125" s="103"/>
      <c r="B125" s="97"/>
      <c r="C125" s="71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x14ac:dyDescent="0.2">
      <c r="A126" s="103"/>
      <c r="B126" s="97"/>
      <c r="C126" s="71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x14ac:dyDescent="0.2">
      <c r="A127" s="103"/>
      <c r="B127" s="97"/>
      <c r="C127" s="71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s="69" customFormat="1" x14ac:dyDescent="0.2">
      <c r="A128" s="104"/>
      <c r="B128" s="97"/>
      <c r="C128" s="71"/>
      <c r="D128" s="70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1:13" x14ac:dyDescent="0.2">
      <c r="A129" s="103"/>
      <c r="B129" s="98"/>
      <c r="C129" s="71"/>
      <c r="D129" s="71"/>
      <c r="E129" s="70"/>
      <c r="F129" s="70"/>
      <c r="G129" s="70"/>
      <c r="H129" s="70"/>
      <c r="I129" s="70"/>
      <c r="J129" s="70"/>
      <c r="K129" s="70"/>
      <c r="L129" s="70"/>
      <c r="M129" s="70"/>
    </row>
    <row r="130" spans="1:13" x14ac:dyDescent="0.2">
      <c r="A130" s="104"/>
      <c r="B130" s="97"/>
      <c r="C130" s="71"/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1:13" s="69" customFormat="1" ht="12.75" customHeight="1" x14ac:dyDescent="0.2">
      <c r="A131" s="104"/>
      <c r="B131" s="97"/>
      <c r="C131" s="71"/>
      <c r="D131" s="70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3" s="69" customFormat="1" x14ac:dyDescent="0.2">
      <c r="A132" s="104"/>
      <c r="B132" s="98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1:13" s="69" customFormat="1" x14ac:dyDescent="0.2">
      <c r="A133" s="104"/>
      <c r="B133" s="98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1:13" x14ac:dyDescent="0.2">
      <c r="A134" s="103"/>
      <c r="B134" s="98"/>
      <c r="C134" s="71"/>
      <c r="D134" s="71"/>
      <c r="E134" s="70"/>
      <c r="F134" s="70"/>
      <c r="G134" s="70"/>
      <c r="H134" s="70"/>
      <c r="I134" s="70"/>
      <c r="J134" s="70"/>
      <c r="K134" s="70"/>
      <c r="L134" s="70"/>
      <c r="M134" s="70"/>
    </row>
    <row r="135" spans="1:13" x14ac:dyDescent="0.2">
      <c r="A135" s="103"/>
      <c r="B135" s="97"/>
      <c r="C135" s="71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x14ac:dyDescent="0.2">
      <c r="A136" s="103"/>
      <c r="B136" s="97"/>
      <c r="C136" s="71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s="69" customFormat="1" x14ac:dyDescent="0.2">
      <c r="A137" s="104"/>
      <c r="B137" s="97"/>
      <c r="C137" s="71"/>
      <c r="D137" s="70"/>
      <c r="E137" s="71"/>
      <c r="F137" s="71"/>
      <c r="G137" s="71"/>
      <c r="H137" s="71"/>
      <c r="I137" s="71"/>
      <c r="J137" s="71"/>
      <c r="K137" s="71"/>
      <c r="L137" s="71"/>
      <c r="M137" s="71"/>
    </row>
  </sheetData>
  <sheetProtection selectLockedCells="1" selectUnlockedCells="1"/>
  <mergeCells count="13">
    <mergeCell ref="A3:M3"/>
    <mergeCell ref="A62:B62"/>
    <mergeCell ref="A81:B81"/>
    <mergeCell ref="A82:B82"/>
    <mergeCell ref="A90:B90"/>
    <mergeCell ref="A97:B97"/>
    <mergeCell ref="A6:B6"/>
    <mergeCell ref="A7:B7"/>
    <mergeCell ref="A20:B20"/>
    <mergeCell ref="A21:B21"/>
    <mergeCell ref="A61:B61"/>
    <mergeCell ref="A69:B69"/>
    <mergeCell ref="A55:B55"/>
  </mergeCells>
  <printOptions horizontalCentered="1"/>
  <pageMargins left="0.19652777777777777" right="0.19652777777777777" top="0.43333333333333335" bottom="0.39305555555555555" header="0.51180555555555551" footer="0.19652777777777777"/>
  <pageSetup paperSize="9" scale="65" firstPageNumber="3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Tajništvo</cp:lastModifiedBy>
  <cp:revision>1</cp:revision>
  <cp:lastPrinted>2017-07-18T06:52:31Z</cp:lastPrinted>
  <dcterms:created xsi:type="dcterms:W3CDTF">2013-09-11T11:00:21Z</dcterms:created>
  <dcterms:modified xsi:type="dcterms:W3CDTF">2017-10-25T07:34:10Z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